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filterPrivacy="1" codeName="ThisWorkbook"/>
  <xr:revisionPtr revIDLastSave="0" documentId="13_ncr:1_{A6B106E4-42C3-4FE4-9515-DCF9E44BA5DC}" xr6:coauthVersionLast="43" xr6:coauthVersionMax="43" xr10:uidLastSave="{00000000-0000-0000-0000-000000000000}"/>
  <bookViews>
    <workbookView xWindow="-120" yWindow="-120" windowWidth="20730" windowHeight="11160" tabRatio="807" firstSheet="2" activeTab="2" xr2:uid="{00000000-000D-0000-FFFF-FFFF00000000}"/>
  </bookViews>
  <sheets>
    <sheet name="Picklists &amp; Lookups" sheetId="7" state="hidden" r:id="rId1"/>
    <sheet name="Sheet5" sheetId="10" state="hidden" r:id="rId2"/>
    <sheet name="Assumptions" sheetId="12" r:id="rId3"/>
    <sheet name="Menu" sheetId="13" r:id="rId4"/>
    <sheet name="My Configuration" sheetId="6" r:id="rId5"/>
    <sheet name="My Dashboard" sheetId="11" r:id="rId6"/>
    <sheet name="About HighRadius" sheetId="15" r:id="rId7"/>
    <sheet name="RYG Dial Gauge" sheetId="14" state="hidden" r:id="rId8"/>
  </sheets>
  <externalReferences>
    <externalReference r:id="rId9"/>
  </externalReferenc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20" i="6" l="1"/>
  <c r="J17" i="11"/>
  <c r="M17" i="11"/>
  <c r="AG4" i="6" l="1"/>
  <c r="K11" i="11" s="1"/>
  <c r="AG14" i="6"/>
  <c r="AG15" i="6" s="1"/>
  <c r="AH10" i="6"/>
  <c r="AH9" i="6"/>
  <c r="AH8" i="6"/>
  <c r="AH7" i="6"/>
  <c r="AG10" i="6"/>
  <c r="AG9" i="6"/>
  <c r="AG8" i="6"/>
  <c r="AG7" i="6"/>
  <c r="AG5" i="6"/>
  <c r="AI10" i="6" l="1"/>
  <c r="AI8" i="6"/>
  <c r="AI9" i="6"/>
  <c r="AI7" i="6"/>
  <c r="AI11" i="6" l="1"/>
  <c r="AG13" i="6" s="1"/>
  <c r="E29" i="11" s="1"/>
  <c r="AF8" i="6" l="1"/>
  <c r="F10" i="11" s="1"/>
  <c r="H2" i="14" s="1"/>
  <c r="J2" i="14" s="1"/>
  <c r="AG21" i="6"/>
  <c r="AG19" i="6"/>
  <c r="Q29" i="11" s="1"/>
  <c r="AG18" i="6"/>
  <c r="K29" i="11" s="1"/>
</calcChain>
</file>

<file path=xl/sharedStrings.xml><?xml version="1.0" encoding="utf-8"?>
<sst xmlns="http://schemas.openxmlformats.org/spreadsheetml/2006/main" count="106" uniqueCount="95">
  <si>
    <t>Checks</t>
  </si>
  <si>
    <t>EDI</t>
  </si>
  <si>
    <t>Minimum Savings</t>
  </si>
  <si>
    <t>Describe Your Process</t>
  </si>
  <si>
    <t>Analysts Onshore (US, UK, Canada)</t>
  </si>
  <si>
    <t>Analysts Offshore (Asia Pacific, Latin America)</t>
  </si>
  <si>
    <t xml:space="preserve">% Distribution of Your Payments </t>
  </si>
  <si>
    <t xml:space="preserve">Checks % </t>
  </si>
  <si>
    <t>E-mail %</t>
  </si>
  <si>
    <t>Web Portal %</t>
  </si>
  <si>
    <t>Select Mode of Processing</t>
  </si>
  <si>
    <t>1. Bank Key-In</t>
  </si>
  <si>
    <t>2. Manual Posting</t>
  </si>
  <si>
    <t>3. Automated via Software</t>
  </si>
  <si>
    <t>E-Mails</t>
  </si>
  <si>
    <t>Web Portals</t>
  </si>
  <si>
    <t>Total Savings</t>
  </si>
  <si>
    <t>Bank Reduction</t>
  </si>
  <si>
    <t>Automation %</t>
  </si>
  <si>
    <t>Bank Savings</t>
  </si>
  <si>
    <t>Total Spend on Analysts</t>
  </si>
  <si>
    <t>Score for OCR</t>
  </si>
  <si>
    <t>Score for Parser</t>
  </si>
  <si>
    <t>E D I %</t>
  </si>
  <si>
    <t>Cash App Savings</t>
  </si>
  <si>
    <t>MaximumSavings</t>
  </si>
  <si>
    <t>Cash Application Automation</t>
  </si>
  <si>
    <t>Know Your Savings Opportunity</t>
  </si>
  <si>
    <t>Summary</t>
  </si>
  <si>
    <t>Ready to use Excel template; plug in your cash posting data and start using!</t>
  </si>
  <si>
    <t>Get Your Cash Application Savings</t>
  </si>
  <si>
    <t>Assumptions</t>
  </si>
  <si>
    <t>Automation Level</t>
  </si>
  <si>
    <t>Achievable</t>
  </si>
  <si>
    <t>Number of Analysts</t>
  </si>
  <si>
    <t>Onshore</t>
  </si>
  <si>
    <t>Offshore</t>
  </si>
  <si>
    <t>Savings</t>
  </si>
  <si>
    <t>Savings by Automation</t>
  </si>
  <si>
    <t>Minimum $ Savings</t>
  </si>
  <si>
    <t>Maximum $ Savings</t>
  </si>
  <si>
    <t>Cash Application $ Savings</t>
  </si>
  <si>
    <t>USD</t>
  </si>
  <si>
    <t>Blank</t>
  </si>
  <si>
    <t>70% to 100%</t>
  </si>
  <si>
    <t>Green</t>
  </si>
  <si>
    <t>35% to 70%</t>
  </si>
  <si>
    <t>Yellow</t>
  </si>
  <si>
    <t>0% to 35%</t>
  </si>
  <si>
    <t>Red</t>
  </si>
  <si>
    <t>Service Level</t>
  </si>
  <si>
    <t>DASHBOARD</t>
  </si>
  <si>
    <t>AUTOMATION</t>
  </si>
  <si>
    <t>SAVINGS</t>
  </si>
  <si>
    <t>CASH APPLICATION AUTOMATION</t>
  </si>
  <si>
    <t>ASSUMPTIONS USED</t>
  </si>
  <si>
    <t>CONFIGURATION</t>
  </si>
  <si>
    <t>My Dashboard'!A12</t>
  </si>
  <si>
    <t>The following assumptions have been taken based on 650+ transformation projects across multiple business sizes and geographies.</t>
  </si>
  <si>
    <t>MENU</t>
  </si>
  <si>
    <t>+</t>
  </si>
  <si>
    <t>Focus on higher-valued tasks</t>
  </si>
  <si>
    <t>1. People Working in Cash Application</t>
  </si>
  <si>
    <t>2. Annual Volume of Invoices Processed</t>
  </si>
  <si>
    <t>3. How do you handle remittances?</t>
  </si>
  <si>
    <t>CASH APPLICATION ANALYST - ANNUAL SALARY</t>
  </si>
  <si>
    <t>1 cent / key-stroke * 18 key-strokes</t>
  </si>
  <si>
    <t>BANK SAVINGS</t>
  </si>
  <si>
    <t>BANK KEYING-IN FEES</t>
  </si>
  <si>
    <t>CASH APPLICATION SAVINGS</t>
  </si>
  <si>
    <t>Total Analyst Salary * Automation %</t>
  </si>
  <si>
    <t>MINIMUM SAVINGS</t>
  </si>
  <si>
    <t>MAXIMUM SAVINGS</t>
  </si>
  <si>
    <r>
      <t xml:space="preserve">$ 50,000 </t>
    </r>
    <r>
      <rPr>
        <b/>
        <sz val="8"/>
        <color theme="2" tint="-0.499984740745262"/>
        <rFont val="Tahoma"/>
        <family val="2"/>
      </rPr>
      <t>(onshore)</t>
    </r>
  </si>
  <si>
    <r>
      <t xml:space="preserve">$ 20,000 </t>
    </r>
    <r>
      <rPr>
        <b/>
        <sz val="8"/>
        <color theme="2" tint="-0.499984740745262"/>
        <rFont val="Tahoma"/>
        <family val="2"/>
      </rPr>
      <t>(offshore)</t>
    </r>
  </si>
  <si>
    <t>1. Input Your Cash Application Process Details</t>
  </si>
  <si>
    <t>2. View Result Dashboard</t>
  </si>
  <si>
    <t>3. Assumptions Used</t>
  </si>
  <si>
    <t>4. Stay Updated With Order-to-Cash best-practices</t>
  </si>
  <si>
    <t xml:space="preserve">5. Know More About Your Cash-App Savings </t>
  </si>
  <si>
    <t>Cash App Analyst Satisfaction</t>
  </si>
  <si>
    <t>50% Cash App Savings + Bank Savings</t>
  </si>
  <si>
    <t>70% Cash App Savings + Bank Savings</t>
  </si>
  <si>
    <t xml:space="preserve"> Automation Score</t>
  </si>
  <si>
    <t>30% of (Bank Fees*Check Invoice Volume)</t>
  </si>
  <si>
    <t>This is an interactive Dashboard.                               Click and browse through!</t>
  </si>
  <si>
    <t>Instructions to Use this Sheet</t>
  </si>
  <si>
    <t>This is an interactive Dashboard: Click &amp; browse through the workflow.</t>
  </si>
  <si>
    <t>Input Your Cash Application process (as-is) in the "My Configuration" tab.</t>
  </si>
  <si>
    <t>Refer the Sample Data and edit the fields according to your specifications.</t>
  </si>
  <si>
    <t>Edit the values in the corresponding boxes provided and get your cash application savings opportunity!</t>
  </si>
  <si>
    <t>HighRadius is a Fintech enterprise Software-as-a-Service (SaaS) company which leverages Artificial Intelligence-based Autonomous Systems to help companies automate Accounts Receivable and Treasury processes. The HighRadius® Integrated Receivables platform reduces cycle times in your order-to-cash process by automating receivables and payments processes across credit, electronic billing and payment processing, cash application, deductions, and collections. HighRadius® Treasury Management Applications help teams achieve touch-less cash management, accurate cash forecasting, and seamless bank reconciliation. Powered by the RivanaTM Artificial Intelligence Engine purpose-built for finance and the FreedaTM Digital Assistant, HighRadius enables teams to leverage machine learning to predict future outcomes and automate routine, labor-intensive tasks. The radiusOneTM B2B Collaboration Network allows suppliers to digitally connect with buyers, closing the loop from supplier receivable processes to buyer payable processes. HighRadius solutions have a proven track record of delivering increased operational efficiency through automation, accurate cash flow forecasting, optimized cash management, lower days sales outstanding (DSO) and bad debt, to help companies achieve strong ROI in just a few months.</t>
  </si>
  <si>
    <t>ABOUT HIGHRADIUS</t>
  </si>
  <si>
    <t>After Inputs, the tool will calculate your metrics.</t>
  </si>
  <si>
    <t>View Assumptions used in the Calculations in this sheet (scroll 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</si>
</sst>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0.00_);_(&quot;$&quot;* \(#,##0.00\);_(&quot;$&quot;* &quot;-&quot;??_);_(@_)"/>
    <numFmt numFmtId="165" formatCode="#,##0.00_ ;\-#,##0.00\ "/>
  </numFmts>
  <fonts count="78" x14ac:knownFonts="1">
    <font>
      <sz val="11"/>
      <color theme="1"/>
      <name val="Calibri"/>
      <family val="2"/>
      <scheme val="minor"/>
    </font>
    <font>
      <b/>
      <sz val="14"/>
      <color theme="1"/>
      <name val="Calibri"/>
      <family val="2"/>
      <scheme val="minor"/>
    </font>
    <font>
      <b/>
      <sz val="11"/>
      <color theme="1"/>
      <name val="Calibri"/>
      <family val="2"/>
      <scheme val="minor"/>
    </font>
    <font>
      <sz val="11"/>
      <color theme="0"/>
      <name val="Calibri"/>
      <family val="2"/>
      <scheme val="minor"/>
    </font>
    <font>
      <b/>
      <sz val="11"/>
      <color theme="1"/>
      <name val="Tahoma"/>
      <family val="2"/>
    </font>
    <font>
      <b/>
      <sz val="16"/>
      <color theme="1"/>
      <name val="Tahoma"/>
      <family val="2"/>
    </font>
    <font>
      <b/>
      <sz val="16"/>
      <color theme="1" tint="0.249977111117893"/>
      <name val="Tahoma"/>
      <family val="2"/>
    </font>
    <font>
      <sz val="11"/>
      <color theme="1"/>
      <name val="Tahoma"/>
      <family val="2"/>
    </font>
    <font>
      <b/>
      <sz val="12"/>
      <color theme="1" tint="0.34998626667073579"/>
      <name val="Tahoma"/>
      <family val="2"/>
    </font>
    <font>
      <b/>
      <sz val="16"/>
      <color theme="1" tint="0.34998626667073579"/>
      <name val="Tahoma"/>
      <family val="2"/>
    </font>
    <font>
      <b/>
      <sz val="24"/>
      <color theme="1"/>
      <name val="Tahoma"/>
      <family val="2"/>
    </font>
    <font>
      <b/>
      <sz val="26"/>
      <color theme="0" tint="-4.9989318521683403E-2"/>
      <name val="Tahoma"/>
      <family val="2"/>
    </font>
    <font>
      <b/>
      <sz val="11"/>
      <name val="Tahoma"/>
      <family val="2"/>
    </font>
    <font>
      <b/>
      <sz val="12"/>
      <name val="Tahoma"/>
      <family val="2"/>
    </font>
    <font>
      <b/>
      <sz val="12"/>
      <color theme="1" tint="0.249977111117893"/>
      <name val="Tahoma"/>
      <family val="2"/>
    </font>
    <font>
      <b/>
      <sz val="16"/>
      <name val="Tahoma"/>
      <family val="2"/>
    </font>
    <font>
      <b/>
      <sz val="24"/>
      <color theme="0" tint="-0.499984740745262"/>
      <name val="Tahoma"/>
      <family val="2"/>
    </font>
    <font>
      <b/>
      <sz val="14"/>
      <color theme="1"/>
      <name val="Tahoma"/>
      <family val="2"/>
    </font>
    <font>
      <b/>
      <sz val="10"/>
      <color theme="1"/>
      <name val="Tahoma"/>
      <family val="2"/>
    </font>
    <font>
      <b/>
      <sz val="14"/>
      <name val="Arial"/>
      <family val="2"/>
    </font>
    <font>
      <b/>
      <sz val="16"/>
      <color theme="0" tint="-0.499984740745262"/>
      <name val="Tahoma"/>
      <family val="2"/>
    </font>
    <font>
      <sz val="24"/>
      <color theme="1"/>
      <name val="Tahoma"/>
      <family val="2"/>
    </font>
    <font>
      <sz val="24"/>
      <color theme="1"/>
      <name val="Calibri"/>
      <family val="2"/>
      <scheme val="minor"/>
    </font>
    <font>
      <b/>
      <sz val="16"/>
      <color theme="0"/>
      <name val="Tahoma"/>
      <family val="2"/>
    </font>
    <font>
      <b/>
      <sz val="11"/>
      <color theme="4" tint="0.39997558519241921"/>
      <name val="Tahoma"/>
      <family val="2"/>
    </font>
    <font>
      <b/>
      <sz val="14"/>
      <color theme="4" tint="0.39997558519241921"/>
      <name val="Arial"/>
      <family val="2"/>
    </font>
    <font>
      <b/>
      <sz val="32"/>
      <color theme="0"/>
      <name val="Tahoma"/>
      <family val="2"/>
    </font>
    <font>
      <sz val="48"/>
      <color theme="0"/>
      <name val="Tahoma"/>
      <family val="2"/>
    </font>
    <font>
      <u/>
      <sz val="11"/>
      <color theme="10"/>
      <name val="Calibri"/>
      <family val="2"/>
      <scheme val="minor"/>
    </font>
    <font>
      <u/>
      <sz val="11"/>
      <color theme="10"/>
      <name val="Tahoma"/>
      <family val="2"/>
    </font>
    <font>
      <b/>
      <sz val="11"/>
      <color theme="0"/>
      <name val="Tahoma"/>
      <family val="2"/>
    </font>
    <font>
      <b/>
      <sz val="11"/>
      <color theme="0" tint="-4.9989318521683403E-2"/>
      <name val="Century Gothic"/>
      <family val="2"/>
    </font>
    <font>
      <sz val="24"/>
      <color theme="0" tint="-4.9989318521683403E-2"/>
      <name val="Tahoma"/>
      <family val="2"/>
    </font>
    <font>
      <b/>
      <sz val="10"/>
      <color rgb="FF0070C0"/>
      <name val="Tahoma"/>
      <family val="2"/>
    </font>
    <font>
      <b/>
      <sz val="10"/>
      <color theme="0" tint="-0.499984740745262"/>
      <name val="Tahoma"/>
      <family val="2"/>
    </font>
    <font>
      <b/>
      <sz val="11"/>
      <color theme="0" tint="-0.499984740745262"/>
      <name val="Tahoma"/>
      <family val="2"/>
    </font>
    <font>
      <b/>
      <sz val="11"/>
      <color theme="0" tint="-0.34998626667073579"/>
      <name val="Tahoma"/>
      <family val="2"/>
    </font>
    <font>
      <b/>
      <sz val="14"/>
      <color theme="1" tint="0.34998626667073579"/>
      <name val="Tahoma"/>
      <family val="2"/>
    </font>
    <font>
      <sz val="48"/>
      <color rgb="FF0070C0"/>
      <name val="Tahoma"/>
      <family val="2"/>
    </font>
    <font>
      <b/>
      <sz val="9"/>
      <color theme="0" tint="-0.34998626667073579"/>
      <name val="Tahoma"/>
      <family val="2"/>
    </font>
    <font>
      <b/>
      <sz val="24"/>
      <color theme="4" tint="0.39997558519241921"/>
      <name val="Tahoma"/>
      <family val="2"/>
    </font>
    <font>
      <b/>
      <sz val="24"/>
      <color theme="5" tint="0.39997558519241921"/>
      <name val="Tahoma"/>
      <family val="2"/>
    </font>
    <font>
      <b/>
      <sz val="9"/>
      <color theme="0"/>
      <name val="Tahoma"/>
      <family val="2"/>
    </font>
    <font>
      <b/>
      <sz val="14"/>
      <color theme="1" tint="0.249977111117893"/>
      <name val="Tahoma"/>
      <family val="2"/>
    </font>
    <font>
      <sz val="10"/>
      <color theme="0" tint="-0.499984740745262"/>
      <name val="Tahoma"/>
      <family val="2"/>
    </font>
    <font>
      <b/>
      <sz val="16"/>
      <color rgb="FF0070C0"/>
      <name val="Tahoma"/>
      <family val="2"/>
    </font>
    <font>
      <b/>
      <sz val="11"/>
      <color theme="0" tint="-4.9989318521683403E-2"/>
      <name val="Tahoma"/>
      <family val="2"/>
    </font>
    <font>
      <b/>
      <u/>
      <sz val="11"/>
      <color theme="10"/>
      <name val="Calibri"/>
      <family val="2"/>
      <scheme val="minor"/>
    </font>
    <font>
      <sz val="12"/>
      <color theme="1"/>
      <name val="Calibri"/>
      <family val="2"/>
      <scheme val="minor"/>
    </font>
    <font>
      <sz val="11"/>
      <color theme="0" tint="-4.9989318521683403E-2"/>
      <name val="Tahoma"/>
      <family val="2"/>
    </font>
    <font>
      <b/>
      <sz val="9"/>
      <color theme="0" tint="-0.14999847407452621"/>
      <name val="Tahoma"/>
      <family val="2"/>
    </font>
    <font>
      <sz val="9"/>
      <color theme="0" tint="-4.9989318521683403E-2"/>
      <name val="Tahoma"/>
      <family val="2"/>
    </font>
    <font>
      <b/>
      <sz val="11"/>
      <color rgb="FF00B0F0"/>
      <name val="Tahoma"/>
      <family val="2"/>
    </font>
    <font>
      <b/>
      <sz val="14"/>
      <color rgb="FF00B0F0"/>
      <name val="Arial"/>
      <family val="2"/>
    </font>
    <font>
      <b/>
      <sz val="14"/>
      <color rgb="FF00B0F0"/>
      <name val="Calibri"/>
      <family val="2"/>
      <scheme val="minor"/>
    </font>
    <font>
      <b/>
      <sz val="11"/>
      <color theme="8" tint="0.59999389629810485"/>
      <name val="Tahoma"/>
      <family val="2"/>
    </font>
    <font>
      <b/>
      <sz val="24"/>
      <color theme="10"/>
      <name val="Tahoma"/>
      <family val="2"/>
    </font>
    <font>
      <u/>
      <sz val="11"/>
      <color rgb="FF0070C0"/>
      <name val="Calibri"/>
      <family val="2"/>
      <scheme val="minor"/>
    </font>
    <font>
      <sz val="24"/>
      <color theme="0" tint="-0.34998626667073579"/>
      <name val="Tahoma"/>
      <family val="2"/>
    </font>
    <font>
      <b/>
      <sz val="18"/>
      <color theme="0" tint="-0.499984740745262"/>
      <name val="Tahoma"/>
      <family val="2"/>
    </font>
    <font>
      <b/>
      <sz val="11"/>
      <color theme="2" tint="-0.499984740745262"/>
      <name val="Tahoma"/>
      <family val="2"/>
    </font>
    <font>
      <b/>
      <sz val="8"/>
      <color theme="2" tint="-0.499984740745262"/>
      <name val="Tahoma"/>
      <family val="2"/>
    </font>
    <font>
      <b/>
      <sz val="10"/>
      <color theme="2" tint="-0.499984740745262"/>
      <name val="Tahoma"/>
      <family val="2"/>
    </font>
    <font>
      <b/>
      <sz val="22"/>
      <color theme="9" tint="-0.249977111117893"/>
      <name val="Tahoma"/>
      <family val="2"/>
    </font>
    <font>
      <b/>
      <sz val="14"/>
      <color theme="1" tint="0.499984740745262"/>
      <name val="Tahoma"/>
      <family val="2"/>
    </font>
    <font>
      <b/>
      <i/>
      <sz val="16"/>
      <color theme="7"/>
      <name val="Calibri"/>
      <family val="2"/>
      <scheme val="minor"/>
    </font>
    <font>
      <sz val="12"/>
      <color theme="1"/>
      <name val="Tahoma"/>
      <family val="2"/>
    </font>
    <font>
      <b/>
      <sz val="12"/>
      <color theme="1"/>
      <name val="Tahoma"/>
      <family val="2"/>
    </font>
    <font>
      <sz val="14"/>
      <color theme="1"/>
      <name val="Calibri"/>
      <family val="2"/>
      <scheme val="minor"/>
    </font>
    <font>
      <b/>
      <u/>
      <sz val="22"/>
      <color rgb="FF002060"/>
      <name val="Tahoma"/>
      <family val="2"/>
    </font>
    <font>
      <u/>
      <sz val="11"/>
      <color rgb="FF002060"/>
      <name val="Calibri"/>
      <family val="2"/>
      <scheme val="minor"/>
    </font>
    <font>
      <sz val="11"/>
      <color theme="1" tint="0.34998626667073579"/>
      <name val="Calibri"/>
      <family val="2"/>
      <scheme val="minor"/>
    </font>
    <font>
      <b/>
      <sz val="16"/>
      <color theme="7" tint="0.79998168889431442"/>
      <name val="Tahoma"/>
      <family val="2"/>
    </font>
    <font>
      <b/>
      <sz val="24"/>
      <color theme="2"/>
      <name val="Tahoma"/>
      <family val="2"/>
    </font>
    <font>
      <sz val="24"/>
      <color theme="2"/>
      <name val="Tahoma"/>
      <family val="2"/>
    </font>
    <font>
      <b/>
      <u/>
      <sz val="16"/>
      <color theme="8" tint="-0.249977111117893"/>
      <name val="Tahoma"/>
      <family val="2"/>
    </font>
    <font>
      <b/>
      <u/>
      <sz val="16"/>
      <color theme="8" tint="-0.249977111117893"/>
      <name val="Calibri"/>
      <family val="2"/>
      <scheme val="minor"/>
    </font>
    <font>
      <b/>
      <u/>
      <sz val="12"/>
      <color theme="8" tint="-0.249977111117893"/>
      <name val="Tahoma"/>
      <family val="2"/>
    </font>
  </fonts>
  <fills count="2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70C0"/>
        <bgColor indexed="64"/>
      </patternFill>
    </fill>
    <fill>
      <patternFill patternType="solid">
        <fgColor theme="4" tint="0.39997558519241921"/>
        <bgColor indexed="64"/>
      </patternFill>
    </fill>
    <fill>
      <patternFill patternType="solid">
        <fgColor rgb="FFF3F3F3"/>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F2F2F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rgb="FF0070C0"/>
      </right>
      <top style="medium">
        <color theme="0" tint="-0.499984740745262"/>
      </top>
      <bottom style="thin">
        <color rgb="FF0070C0"/>
      </bottom>
      <diagonal/>
    </border>
    <border>
      <left style="thin">
        <color rgb="FF0070C0"/>
      </left>
      <right style="thin">
        <color rgb="FF0070C0"/>
      </right>
      <top style="medium">
        <color theme="0" tint="-0.499984740745262"/>
      </top>
      <bottom style="thin">
        <color rgb="FF0070C0"/>
      </bottom>
      <diagonal/>
    </border>
    <border>
      <left style="thin">
        <color rgb="FF0070C0"/>
      </left>
      <right style="medium">
        <color theme="0" tint="-0.499984740745262"/>
      </right>
      <top style="medium">
        <color theme="0" tint="-0.499984740745262"/>
      </top>
      <bottom style="thin">
        <color rgb="FF0070C0"/>
      </bottom>
      <diagonal/>
    </border>
    <border>
      <left style="medium">
        <color theme="0" tint="-0.499984740745262"/>
      </left>
      <right style="thin">
        <color rgb="FF0070C0"/>
      </right>
      <top style="thin">
        <color rgb="FF0070C0"/>
      </top>
      <bottom style="medium">
        <color theme="0" tint="-0.499984740745262"/>
      </bottom>
      <diagonal/>
    </border>
    <border>
      <left style="thin">
        <color rgb="FF0070C0"/>
      </left>
      <right style="thin">
        <color rgb="FF0070C0"/>
      </right>
      <top style="thin">
        <color rgb="FF0070C0"/>
      </top>
      <bottom style="medium">
        <color theme="0" tint="-0.499984740745262"/>
      </bottom>
      <diagonal/>
    </border>
    <border>
      <left style="thin">
        <color rgb="FF0070C0"/>
      </left>
      <right style="medium">
        <color theme="0" tint="-0.499984740745262"/>
      </right>
      <top style="thin">
        <color rgb="FF0070C0"/>
      </top>
      <bottom style="medium">
        <color theme="0" tint="-0.499984740745262"/>
      </bottom>
      <diagonal/>
    </border>
    <border>
      <left style="medium">
        <color rgb="FFCCCCCC"/>
      </left>
      <right style="medium">
        <color rgb="FFCCCCCC"/>
      </right>
      <top style="medium">
        <color rgb="FFCCCCCC"/>
      </top>
      <bottom style="medium">
        <color rgb="FFCCCCCC"/>
      </bottom>
      <diagonal/>
    </border>
    <border>
      <left style="medium">
        <color theme="0" tint="-0.499984740745262"/>
      </left>
      <right/>
      <top/>
      <bottom/>
      <diagonal/>
    </border>
    <border>
      <left/>
      <right style="medium">
        <color theme="0" tint="-0.499984740745262"/>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28" fillId="0" borderId="0" applyNumberFormat="0" applyFill="0" applyBorder="0" applyAlignment="0" applyProtection="0"/>
  </cellStyleXfs>
  <cellXfs count="237">
    <xf numFmtId="0" fontId="0" fillId="0" borderId="0" xfId="0"/>
    <xf numFmtId="0" fontId="4" fillId="3" borderId="0" xfId="0" applyFont="1" applyFill="1" applyAlignment="1">
      <alignment vertical="center"/>
    </xf>
    <xf numFmtId="0" fontId="4" fillId="3" borderId="0" xfId="0" applyFont="1" applyFill="1" applyAlignment="1">
      <alignment horizontal="center" vertical="center"/>
    </xf>
    <xf numFmtId="0" fontId="4" fillId="4" borderId="0" xfId="0" applyFont="1" applyFill="1" applyAlignment="1">
      <alignment vertical="center"/>
    </xf>
    <xf numFmtId="4" fontId="10" fillId="3" borderId="0" xfId="0" applyNumberFormat="1" applyFont="1" applyFill="1" applyBorder="1" applyAlignment="1">
      <alignment vertical="center"/>
    </xf>
    <xf numFmtId="0" fontId="4" fillId="4" borderId="0" xfId="0" applyFont="1" applyFill="1" applyAlignment="1">
      <alignment horizontal="center" vertical="center"/>
    </xf>
    <xf numFmtId="0" fontId="4" fillId="6" borderId="0" xfId="0" applyFont="1" applyFill="1" applyAlignment="1">
      <alignment vertical="center"/>
    </xf>
    <xf numFmtId="0" fontId="4" fillId="3" borderId="0" xfId="0" applyFont="1" applyFill="1" applyBorder="1" applyAlignment="1">
      <alignment vertical="center"/>
    </xf>
    <xf numFmtId="0" fontId="4" fillId="3" borderId="6" xfId="0" applyFont="1" applyFill="1" applyBorder="1" applyAlignment="1">
      <alignment vertical="center"/>
    </xf>
    <xf numFmtId="0" fontId="4" fillId="3" borderId="0" xfId="0" applyFont="1" applyFill="1" applyBorder="1" applyAlignment="1">
      <alignment horizontal="center" vertical="center"/>
    </xf>
    <xf numFmtId="0" fontId="4" fillId="3" borderId="5" xfId="0" applyFont="1" applyFill="1" applyBorder="1" applyAlignment="1">
      <alignment vertical="center"/>
    </xf>
    <xf numFmtId="0" fontId="4" fillId="3" borderId="7" xfId="0" applyFont="1" applyFill="1" applyBorder="1" applyAlignment="1">
      <alignment vertical="center"/>
    </xf>
    <xf numFmtId="0" fontId="4" fillId="3" borderId="18" xfId="0" applyFont="1" applyFill="1" applyBorder="1" applyAlignment="1">
      <alignment vertical="center"/>
    </xf>
    <xf numFmtId="0" fontId="4" fillId="3" borderId="19" xfId="0" applyFont="1" applyFill="1" applyBorder="1" applyAlignment="1">
      <alignment vertical="center"/>
    </xf>
    <xf numFmtId="0" fontId="6" fillId="3" borderId="0" xfId="0" applyFont="1" applyFill="1" applyBorder="1" applyAlignment="1">
      <alignment horizontal="center" vertical="center"/>
    </xf>
    <xf numFmtId="2" fontId="12" fillId="3" borderId="0" xfId="0" applyNumberFormat="1" applyFont="1" applyFill="1" applyBorder="1" applyAlignment="1">
      <alignment vertical="center"/>
    </xf>
    <xf numFmtId="0" fontId="12" fillId="3" borderId="0" xfId="0" applyFont="1" applyFill="1" applyBorder="1" applyAlignment="1">
      <alignment vertical="center"/>
    </xf>
    <xf numFmtId="0" fontId="5" fillId="3" borderId="0"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4" fillId="3" borderId="10" xfId="0" applyFont="1" applyFill="1" applyBorder="1" applyAlignment="1">
      <alignment vertical="center"/>
    </xf>
    <xf numFmtId="0" fontId="0" fillId="2" borderId="0" xfId="0" applyFill="1" applyBorder="1"/>
    <xf numFmtId="0" fontId="10" fillId="8" borderId="17" xfId="0" applyFont="1" applyFill="1" applyBorder="1" applyAlignment="1">
      <alignment wrapText="1"/>
    </xf>
    <xf numFmtId="0" fontId="21" fillId="0" borderId="17" xfId="0" applyFont="1" applyBorder="1" applyAlignment="1">
      <alignment wrapText="1"/>
    </xf>
    <xf numFmtId="0" fontId="22" fillId="0" borderId="0" xfId="0" applyFont="1"/>
    <xf numFmtId="0" fontId="23" fillId="0" borderId="0" xfId="0" applyFont="1" applyAlignment="1">
      <alignment vertical="center"/>
    </xf>
    <xf numFmtId="0" fontId="3" fillId="0" borderId="0" xfId="0" applyFont="1"/>
    <xf numFmtId="0" fontId="23" fillId="0" borderId="0" xfId="0" applyFont="1" applyAlignment="1">
      <alignment vertical="center" wrapText="1"/>
    </xf>
    <xf numFmtId="0" fontId="4" fillId="7" borderId="0" xfId="0" applyFont="1" applyFill="1" applyAlignment="1">
      <alignment vertical="center"/>
    </xf>
    <xf numFmtId="0" fontId="19" fillId="7" borderId="0" xfId="0" applyFont="1" applyFill="1" applyAlignment="1">
      <alignment horizontal="center" wrapText="1"/>
    </xf>
    <xf numFmtId="0" fontId="19" fillId="7" borderId="0" xfId="0" applyFont="1" applyFill="1" applyAlignment="1">
      <alignment wrapText="1"/>
    </xf>
    <xf numFmtId="164" fontId="19" fillId="7" borderId="0" xfId="0" applyNumberFormat="1" applyFont="1" applyFill="1" applyAlignment="1">
      <alignment wrapText="1"/>
    </xf>
    <xf numFmtId="0" fontId="1" fillId="7" borderId="0" xfId="0" applyFont="1" applyFill="1"/>
    <xf numFmtId="0" fontId="24" fillId="7" borderId="0" xfId="0" applyFont="1" applyFill="1" applyAlignment="1">
      <alignment vertical="center"/>
    </xf>
    <xf numFmtId="0" fontId="24" fillId="7" borderId="0" xfId="0" applyFont="1" applyFill="1" applyAlignment="1">
      <alignment horizontal="center" vertical="center"/>
    </xf>
    <xf numFmtId="0" fontId="25" fillId="7" borderId="0" xfId="0" applyFont="1" applyFill="1" applyAlignment="1">
      <alignment horizontal="center" wrapText="1"/>
    </xf>
    <xf numFmtId="164" fontId="25" fillId="7" borderId="0" xfId="0" applyNumberFormat="1" applyFont="1" applyFill="1" applyAlignment="1">
      <alignment horizontal="center" wrapText="1"/>
    </xf>
    <xf numFmtId="0" fontId="25" fillId="7" borderId="0" xfId="0" applyFont="1" applyFill="1" applyAlignment="1">
      <alignment wrapText="1"/>
    </xf>
    <xf numFmtId="164" fontId="25" fillId="7" borderId="0" xfId="0" applyNumberFormat="1" applyFont="1" applyFill="1" applyAlignment="1">
      <alignment wrapText="1"/>
    </xf>
    <xf numFmtId="10" fontId="25" fillId="7" borderId="0" xfId="0" applyNumberFormat="1" applyFont="1" applyFill="1" applyAlignment="1">
      <alignment wrapText="1"/>
    </xf>
    <xf numFmtId="43" fontId="25" fillId="7" borderId="0" xfId="0" applyNumberFormat="1" applyFont="1" applyFill="1" applyAlignment="1">
      <alignment horizontal="center" wrapText="1"/>
    </xf>
    <xf numFmtId="0" fontId="0" fillId="10" borderId="0" xfId="0" applyFill="1"/>
    <xf numFmtId="0" fontId="9" fillId="10" borderId="0" xfId="0" applyFont="1" applyFill="1"/>
    <xf numFmtId="0" fontId="30" fillId="3" borderId="0" xfId="0" applyFont="1" applyFill="1" applyBorder="1" applyAlignment="1">
      <alignment vertical="center"/>
    </xf>
    <xf numFmtId="0" fontId="23" fillId="3" borderId="0" xfId="0" applyFont="1" applyFill="1" applyBorder="1" applyAlignment="1">
      <alignment vertical="center"/>
    </xf>
    <xf numFmtId="0" fontId="0" fillId="10" borderId="0" xfId="0" applyFont="1" applyFill="1"/>
    <xf numFmtId="0" fontId="0" fillId="6" borderId="0" xfId="0" applyFill="1"/>
    <xf numFmtId="0" fontId="0" fillId="4" borderId="0" xfId="0" applyFill="1"/>
    <xf numFmtId="0" fontId="4" fillId="6" borderId="0" xfId="0" applyFont="1" applyFill="1"/>
    <xf numFmtId="0" fontId="4" fillId="4" borderId="0" xfId="0" applyFont="1" applyFill="1"/>
    <xf numFmtId="0" fontId="4" fillId="0" borderId="0" xfId="0" applyFont="1"/>
    <xf numFmtId="0" fontId="4" fillId="2" borderId="0" xfId="0" applyFont="1" applyFill="1"/>
    <xf numFmtId="0" fontId="4" fillId="12" borderId="0" xfId="0" applyFont="1" applyFill="1"/>
    <xf numFmtId="0" fontId="4" fillId="12" borderId="0" xfId="0" applyFont="1" applyFill="1" applyAlignment="1">
      <alignment vertical="center"/>
    </xf>
    <xf numFmtId="0" fontId="4" fillId="14" borderId="0" xfId="0" applyFont="1" applyFill="1"/>
    <xf numFmtId="10" fontId="42" fillId="2" borderId="0" xfId="0" applyNumberFormat="1" applyFont="1" applyFill="1" applyAlignment="1">
      <alignment horizontal="center"/>
    </xf>
    <xf numFmtId="0" fontId="5" fillId="2" borderId="0" xfId="0" applyFont="1" applyFill="1"/>
    <xf numFmtId="0" fontId="47" fillId="0" borderId="0" xfId="1" applyFont="1"/>
    <xf numFmtId="0" fontId="48" fillId="0" borderId="0" xfId="0" applyFont="1" applyAlignment="1">
      <alignment horizontal="right" vertical="center"/>
    </xf>
    <xf numFmtId="9" fontId="3" fillId="0" borderId="0" xfId="0" applyNumberFormat="1" applyFont="1"/>
    <xf numFmtId="0" fontId="2" fillId="15" borderId="4" xfId="0" applyFont="1" applyFill="1" applyBorder="1"/>
    <xf numFmtId="0" fontId="2" fillId="15" borderId="3" xfId="0" applyFont="1" applyFill="1" applyBorder="1"/>
    <xf numFmtId="0" fontId="2" fillId="15" borderId="20" xfId="0" applyFont="1" applyFill="1" applyBorder="1"/>
    <xf numFmtId="0" fontId="2" fillId="15" borderId="21" xfId="0" applyFont="1" applyFill="1" applyBorder="1"/>
    <xf numFmtId="0" fontId="2" fillId="15" borderId="2" xfId="0" applyFont="1" applyFill="1" applyBorder="1"/>
    <xf numFmtId="0" fontId="2" fillId="15" borderId="1" xfId="0" applyFont="1" applyFill="1" applyBorder="1"/>
    <xf numFmtId="10" fontId="3" fillId="0" borderId="0" xfId="0" applyNumberFormat="1" applyFont="1"/>
    <xf numFmtId="0" fontId="2" fillId="9" borderId="23" xfId="0" applyFont="1" applyFill="1" applyBorder="1"/>
    <xf numFmtId="0" fontId="2" fillId="2" borderId="0" xfId="0" applyFont="1" applyFill="1" applyBorder="1"/>
    <xf numFmtId="9" fontId="2" fillId="2" borderId="0" xfId="0" applyNumberFormat="1" applyFont="1" applyFill="1" applyBorder="1"/>
    <xf numFmtId="9" fontId="3" fillId="2" borderId="0" xfId="0" applyNumberFormat="1" applyFont="1" applyFill="1" applyBorder="1"/>
    <xf numFmtId="10" fontId="3" fillId="2" borderId="0" xfId="0" applyNumberFormat="1" applyFont="1" applyFill="1" applyBorder="1"/>
    <xf numFmtId="2" fontId="2" fillId="9" borderId="22" xfId="0" applyNumberFormat="1" applyFont="1" applyFill="1" applyBorder="1"/>
    <xf numFmtId="0" fontId="18" fillId="6" borderId="0" xfId="0" applyFont="1" applyFill="1"/>
    <xf numFmtId="0" fontId="52" fillId="7" borderId="0" xfId="0" applyFont="1" applyFill="1" applyAlignment="1">
      <alignment vertical="center"/>
    </xf>
    <xf numFmtId="0" fontId="52" fillId="7" borderId="0" xfId="0" applyFont="1" applyFill="1" applyAlignment="1">
      <alignment horizontal="center" vertical="center"/>
    </xf>
    <xf numFmtId="0" fontId="53" fillId="7" borderId="0" xfId="0" applyFont="1" applyFill="1" applyAlignment="1">
      <alignment horizontal="center" wrapText="1"/>
    </xf>
    <xf numFmtId="0" fontId="53" fillId="7" borderId="0" xfId="0" applyFont="1" applyFill="1" applyAlignment="1">
      <alignment wrapText="1"/>
    </xf>
    <xf numFmtId="0" fontId="54" fillId="7" borderId="0" xfId="0" applyFont="1" applyFill="1" applyAlignment="1">
      <alignment horizontal="center"/>
    </xf>
    <xf numFmtId="0" fontId="54" fillId="7" borderId="0" xfId="0" applyFont="1" applyFill="1"/>
    <xf numFmtId="0" fontId="0" fillId="13" borderId="0" xfId="0" applyFill="1"/>
    <xf numFmtId="0" fontId="58" fillId="2" borderId="0" xfId="0" applyFont="1" applyFill="1" applyAlignment="1">
      <alignment horizontal="center" vertical="center"/>
    </xf>
    <xf numFmtId="0" fontId="4" fillId="13" borderId="0" xfId="0" applyFont="1" applyFill="1" applyAlignment="1">
      <alignment vertical="center"/>
    </xf>
    <xf numFmtId="0" fontId="18" fillId="13" borderId="0" xfId="0" applyFont="1" applyFill="1" applyAlignment="1">
      <alignment vertical="center"/>
    </xf>
    <xf numFmtId="0" fontId="0" fillId="17" borderId="0" xfId="0" applyFill="1"/>
    <xf numFmtId="0" fontId="26" fillId="10" borderId="0" xfId="0" applyFont="1" applyFill="1" applyAlignment="1">
      <alignment horizontal="left" vertical="center"/>
    </xf>
    <xf numFmtId="0" fontId="27" fillId="10" borderId="0" xfId="0" applyFont="1" applyFill="1" applyAlignment="1">
      <alignment horizontal="left" vertical="center"/>
    </xf>
    <xf numFmtId="0" fontId="32" fillId="10" borderId="0" xfId="0" applyFont="1" applyFill="1" applyAlignment="1">
      <alignment horizontal="left" vertical="center"/>
    </xf>
    <xf numFmtId="0" fontId="65" fillId="10" borderId="0" xfId="0" applyFont="1" applyFill="1" applyAlignment="1">
      <alignment horizontal="left" vertical="center"/>
    </xf>
    <xf numFmtId="0" fontId="55" fillId="10" borderId="0" xfId="0" applyFont="1" applyFill="1" applyAlignment="1">
      <alignment horizontal="left" vertical="center" wrapText="1" indent="2"/>
    </xf>
    <xf numFmtId="0" fontId="31" fillId="10" borderId="0" xfId="0" applyFont="1" applyFill="1" applyAlignment="1">
      <alignment vertical="center"/>
    </xf>
    <xf numFmtId="0" fontId="15" fillId="3" borderId="0" xfId="0" applyFont="1" applyFill="1" applyBorder="1" applyAlignment="1">
      <alignment horizontal="center" vertical="center"/>
    </xf>
    <xf numFmtId="0" fontId="4" fillId="3" borderId="0"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0" xfId="0" applyFont="1" applyFill="1" applyBorder="1" applyAlignment="1">
      <alignment horizontal="left"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1" fontId="16" fillId="4" borderId="5" xfId="0" applyNumberFormat="1" applyFont="1" applyFill="1" applyBorder="1" applyAlignment="1">
      <alignment horizontal="center" vertical="center"/>
    </xf>
    <xf numFmtId="1" fontId="16" fillId="4" borderId="7" xfId="0" applyNumberFormat="1" applyFont="1" applyFill="1" applyBorder="1" applyAlignment="1">
      <alignment horizontal="center" vertical="center"/>
    </xf>
    <xf numFmtId="1" fontId="16" fillId="4" borderId="8" xfId="0" applyNumberFormat="1" applyFont="1" applyFill="1" applyBorder="1" applyAlignment="1">
      <alignment horizontal="center" vertical="center"/>
    </xf>
    <xf numFmtId="1" fontId="16" fillId="4" borderId="10" xfId="0" applyNumberFormat="1" applyFont="1" applyFill="1" applyBorder="1" applyAlignment="1">
      <alignment horizontal="center" vertical="center"/>
    </xf>
    <xf numFmtId="0" fontId="13" fillId="7" borderId="5" xfId="0" applyFont="1" applyFill="1" applyBorder="1" applyAlignment="1" applyProtection="1">
      <alignment horizontal="center" vertical="center"/>
      <protection locked="0"/>
    </xf>
    <xf numFmtId="0" fontId="13" fillId="7" borderId="7" xfId="0" applyFont="1" applyFill="1" applyBorder="1" applyAlignment="1" applyProtection="1">
      <alignment horizontal="center" vertical="center"/>
      <protection locked="0"/>
    </xf>
    <xf numFmtId="0" fontId="13" fillId="7" borderId="8" xfId="0" applyFont="1" applyFill="1" applyBorder="1" applyAlignment="1" applyProtection="1">
      <alignment horizontal="center" vertical="center"/>
      <protection locked="0"/>
    </xf>
    <xf numFmtId="0" fontId="13" fillId="7" borderId="10" xfId="0" applyFont="1" applyFill="1" applyBorder="1" applyAlignment="1" applyProtection="1">
      <alignment horizontal="center" vertical="center"/>
      <protection locked="0"/>
    </xf>
    <xf numFmtId="0" fontId="13" fillId="7" borderId="5"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8" xfId="0" applyFont="1" applyFill="1" applyBorder="1" applyAlignment="1">
      <alignment horizontal="center" vertical="center"/>
    </xf>
    <xf numFmtId="0" fontId="13" fillId="7" borderId="10"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0" xfId="0" applyFont="1" applyFill="1" applyBorder="1" applyAlignment="1">
      <alignment horizontal="center" vertical="center"/>
    </xf>
    <xf numFmtId="0" fontId="63" fillId="3" borderId="0" xfId="0" applyFont="1" applyFill="1" applyBorder="1" applyAlignment="1">
      <alignment horizontal="center" vertical="center"/>
    </xf>
    <xf numFmtId="0" fontId="17" fillId="7" borderId="5"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18" xfId="0" applyFont="1" applyFill="1" applyBorder="1" applyAlignment="1">
      <alignment horizontal="center" vertical="center"/>
    </xf>
    <xf numFmtId="0" fontId="17" fillId="7" borderId="19" xfId="0" applyFont="1" applyFill="1" applyBorder="1" applyAlignment="1">
      <alignment horizontal="center" vertical="center"/>
    </xf>
    <xf numFmtId="0" fontId="17" fillId="7" borderId="8" xfId="0" applyFont="1" applyFill="1" applyBorder="1" applyAlignment="1">
      <alignment horizontal="center" vertical="center"/>
    </xf>
    <xf numFmtId="0" fontId="17" fillId="7" borderId="10" xfId="0" applyFont="1" applyFill="1" applyBorder="1" applyAlignment="1">
      <alignment horizontal="center" vertical="center"/>
    </xf>
    <xf numFmtId="0" fontId="20" fillId="4" borderId="5"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0"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0" fillId="4" borderId="10" xfId="0" applyFont="1" applyFill="1" applyBorder="1" applyAlignment="1">
      <alignment horizontal="center" vertical="center"/>
    </xf>
    <xf numFmtId="0" fontId="5" fillId="3" borderId="0" xfId="0" applyFont="1" applyFill="1" applyBorder="1" applyAlignment="1">
      <alignment horizontal="center" vertical="center"/>
    </xf>
    <xf numFmtId="0" fontId="11" fillId="5" borderId="0" xfId="0" applyFont="1" applyFill="1" applyBorder="1" applyAlignment="1">
      <alignment horizontal="center" vertical="center"/>
    </xf>
    <xf numFmtId="3" fontId="16" fillId="4" borderId="11" xfId="0" applyNumberFormat="1" applyFont="1" applyFill="1" applyBorder="1" applyAlignment="1">
      <alignment horizontal="center" vertical="center"/>
    </xf>
    <xf numFmtId="3" fontId="16" fillId="4" borderId="12" xfId="0" applyNumberFormat="1" applyFont="1" applyFill="1" applyBorder="1" applyAlignment="1">
      <alignment horizontal="center" vertical="center"/>
    </xf>
    <xf numFmtId="3" fontId="16" fillId="4" borderId="13" xfId="0" applyNumberFormat="1" applyFont="1" applyFill="1" applyBorder="1" applyAlignment="1">
      <alignment horizontal="center" vertical="center"/>
    </xf>
    <xf numFmtId="3" fontId="16" fillId="4" borderId="14" xfId="0" applyNumberFormat="1" applyFont="1" applyFill="1" applyBorder="1" applyAlignment="1">
      <alignment horizontal="center" vertical="center"/>
    </xf>
    <xf numFmtId="3" fontId="16" fillId="4" borderId="15" xfId="0" applyNumberFormat="1" applyFont="1" applyFill="1" applyBorder="1" applyAlignment="1">
      <alignment horizontal="center" vertical="center"/>
    </xf>
    <xf numFmtId="3" fontId="16" fillId="4" borderId="16" xfId="0" applyNumberFormat="1" applyFont="1" applyFill="1" applyBorder="1" applyAlignment="1">
      <alignment horizontal="center" vertical="center"/>
    </xf>
    <xf numFmtId="0" fontId="33" fillId="12" borderId="0" xfId="0" applyFont="1" applyFill="1" applyAlignment="1">
      <alignment horizontal="center" vertical="center"/>
    </xf>
    <xf numFmtId="0" fontId="35" fillId="12" borderId="0" xfId="1" applyFont="1" applyFill="1" applyAlignment="1">
      <alignment horizontal="center" vertical="center"/>
    </xf>
    <xf numFmtId="0" fontId="4" fillId="12" borderId="0" xfId="0" applyFont="1" applyFill="1" applyAlignment="1">
      <alignment horizontal="center" vertical="center"/>
    </xf>
    <xf numFmtId="0" fontId="37" fillId="14" borderId="0" xfId="0" applyFont="1" applyFill="1" applyAlignment="1">
      <alignment horizontal="left"/>
    </xf>
    <xf numFmtId="0" fontId="36" fillId="2" borderId="0" xfId="0" applyFont="1" applyFill="1" applyAlignment="1">
      <alignment horizontal="center" vertical="center"/>
    </xf>
    <xf numFmtId="43" fontId="45" fillId="2" borderId="0" xfId="0" applyNumberFormat="1" applyFont="1" applyFill="1" applyAlignment="1">
      <alignment horizontal="right" vertical="center"/>
    </xf>
    <xf numFmtId="0" fontId="45" fillId="2" borderId="0" xfId="0" applyFont="1" applyFill="1" applyAlignment="1">
      <alignment horizontal="right" vertical="center"/>
    </xf>
    <xf numFmtId="0" fontId="9" fillId="2" borderId="0" xfId="0" applyFont="1" applyFill="1" applyAlignment="1">
      <alignment horizontal="center" vertical="center"/>
    </xf>
    <xf numFmtId="0" fontId="46" fillId="6" borderId="0" xfId="0" applyFont="1" applyFill="1" applyAlignment="1">
      <alignment horizontal="center"/>
    </xf>
    <xf numFmtId="0" fontId="29" fillId="16" borderId="0" xfId="1" quotePrefix="1" applyFont="1" applyFill="1" applyAlignment="1">
      <alignment horizontal="center"/>
    </xf>
    <xf numFmtId="0" fontId="29" fillId="16" borderId="0" xfId="1" applyFont="1" applyFill="1" applyAlignment="1">
      <alignment horizontal="center"/>
    </xf>
    <xf numFmtId="0" fontId="50" fillId="16" borderId="0" xfId="1" applyFont="1" applyFill="1" applyAlignment="1">
      <alignment horizontal="center" vertical="center"/>
    </xf>
    <xf numFmtId="0" fontId="4" fillId="6" borderId="0" xfId="0" applyFont="1" applyFill="1" applyAlignment="1">
      <alignment horizontal="center"/>
    </xf>
    <xf numFmtId="165" fontId="45" fillId="2" borderId="0" xfId="0" applyNumberFormat="1" applyFont="1" applyFill="1" applyAlignment="1">
      <alignment horizontal="right" vertical="center" wrapText="1"/>
    </xf>
    <xf numFmtId="0" fontId="4" fillId="2" borderId="0" xfId="0" applyFont="1" applyFill="1" applyAlignment="1">
      <alignment horizontal="center"/>
    </xf>
    <xf numFmtId="0" fontId="43" fillId="14" borderId="0" xfId="0" applyFont="1" applyFill="1" applyAlignment="1">
      <alignment horizontal="left"/>
    </xf>
    <xf numFmtId="0" fontId="51" fillId="6" borderId="0" xfId="1" applyFont="1" applyFill="1" applyAlignment="1">
      <alignment horizontal="center" vertical="center"/>
    </xf>
    <xf numFmtId="0" fontId="28" fillId="6" borderId="0" xfId="1" quotePrefix="1" applyFill="1" applyAlignment="1">
      <alignment horizontal="center" vertical="center"/>
    </xf>
    <xf numFmtId="0" fontId="28" fillId="6" borderId="0" xfId="1" applyFill="1" applyAlignment="1">
      <alignment horizontal="center" vertical="center"/>
    </xf>
    <xf numFmtId="0" fontId="49" fillId="6" borderId="0" xfId="1" applyFont="1" applyFill="1" applyAlignment="1">
      <alignment horizontal="center" vertical="center"/>
    </xf>
    <xf numFmtId="0" fontId="40" fillId="2" borderId="0" xfId="0" applyFont="1" applyFill="1" applyAlignment="1">
      <alignment horizontal="center" vertical="top"/>
    </xf>
    <xf numFmtId="0" fontId="39" fillId="2" borderId="0" xfId="0" applyFont="1" applyFill="1" applyAlignment="1">
      <alignment horizontal="center"/>
    </xf>
    <xf numFmtId="0" fontId="38" fillId="2" borderId="0" xfId="0" applyFont="1" applyFill="1" applyAlignment="1">
      <alignment horizontal="center" vertical="center"/>
    </xf>
    <xf numFmtId="0" fontId="34" fillId="2" borderId="0" xfId="0" applyFont="1" applyFill="1" applyAlignment="1">
      <alignment horizontal="center" vertical="top"/>
    </xf>
    <xf numFmtId="0" fontId="44" fillId="2" borderId="0" xfId="0" applyFont="1" applyFill="1" applyAlignment="1">
      <alignment horizontal="center"/>
    </xf>
    <xf numFmtId="0" fontId="41" fillId="2" borderId="0" xfId="0" applyFont="1" applyFill="1" applyAlignment="1">
      <alignment horizontal="center" vertical="top"/>
    </xf>
    <xf numFmtId="0" fontId="0" fillId="4" borderId="0" xfId="0" applyFill="1" applyAlignment="1">
      <alignment horizontal="center"/>
    </xf>
    <xf numFmtId="0" fontId="56" fillId="4" borderId="0" xfId="1" applyFont="1" applyFill="1" applyAlignment="1">
      <alignment horizontal="center" vertical="center"/>
    </xf>
    <xf numFmtId="0" fontId="8" fillId="4" borderId="0" xfId="0" applyFont="1" applyFill="1" applyAlignment="1">
      <alignment horizontal="center" vertical="center"/>
    </xf>
    <xf numFmtId="0" fontId="0" fillId="6" borderId="0" xfId="0" applyFill="1" applyAlignment="1">
      <alignment horizontal="center" vertical="center"/>
    </xf>
    <xf numFmtId="0" fontId="7" fillId="6" borderId="0" xfId="0" applyFont="1" applyFill="1" applyAlignment="1">
      <alignment horizontal="center" vertical="center"/>
    </xf>
    <xf numFmtId="0" fontId="64" fillId="17" borderId="0" xfId="0" applyFont="1" applyFill="1" applyAlignment="1">
      <alignment horizontal="center" vertical="center"/>
    </xf>
    <xf numFmtId="0" fontId="4" fillId="4" borderId="0" xfId="0" applyFont="1" applyFill="1" applyAlignment="1">
      <alignment horizontal="center" vertical="center"/>
    </xf>
    <xf numFmtId="0" fontId="59" fillId="3" borderId="0" xfId="0" applyFont="1" applyFill="1" applyAlignment="1">
      <alignment horizontal="center" vertical="center"/>
    </xf>
    <xf numFmtId="0" fontId="20" fillId="3" borderId="0" xfId="0" applyFont="1" applyFill="1" applyAlignment="1">
      <alignment horizontal="center" vertical="center"/>
    </xf>
    <xf numFmtId="0" fontId="57" fillId="6" borderId="0" xfId="1" quotePrefix="1" applyFont="1" applyFill="1" applyAlignment="1">
      <alignment horizontal="center"/>
    </xf>
    <xf numFmtId="0" fontId="57" fillId="6" borderId="0" xfId="1" applyFont="1" applyFill="1" applyAlignment="1">
      <alignment horizontal="center"/>
    </xf>
    <xf numFmtId="0" fontId="60" fillId="9" borderId="5" xfId="0" applyFont="1" applyFill="1" applyBorder="1" applyAlignment="1">
      <alignment horizontal="left" vertical="center" indent="2"/>
    </xf>
    <xf numFmtId="0" fontId="60" fillId="9" borderId="6" xfId="0" applyFont="1" applyFill="1" applyBorder="1" applyAlignment="1">
      <alignment horizontal="left" vertical="center" indent="2"/>
    </xf>
    <xf numFmtId="0" fontId="60" fillId="9" borderId="7" xfId="0" applyFont="1" applyFill="1" applyBorder="1" applyAlignment="1">
      <alignment horizontal="left" vertical="center" indent="2"/>
    </xf>
    <xf numFmtId="0" fontId="60" fillId="9" borderId="8" xfId="0" applyFont="1" applyFill="1" applyBorder="1" applyAlignment="1">
      <alignment horizontal="left" vertical="center" indent="2"/>
    </xf>
    <xf numFmtId="0" fontId="60" fillId="9" borderId="9" xfId="0" applyFont="1" applyFill="1" applyBorder="1" applyAlignment="1">
      <alignment horizontal="left" vertical="center" indent="2"/>
    </xf>
    <xf numFmtId="0" fontId="60" fillId="9" borderId="10" xfId="0" applyFont="1" applyFill="1" applyBorder="1" applyAlignment="1">
      <alignment horizontal="left" vertical="center" indent="2"/>
    </xf>
    <xf numFmtId="0" fontId="62" fillId="13" borderId="5" xfId="0" applyFont="1" applyFill="1" applyBorder="1" applyAlignment="1">
      <alignment horizontal="center" vertical="center"/>
    </xf>
    <xf numFmtId="0" fontId="62" fillId="13" borderId="6" xfId="0" applyFont="1" applyFill="1" applyBorder="1" applyAlignment="1">
      <alignment horizontal="center" vertical="center"/>
    </xf>
    <xf numFmtId="0" fontId="62" fillId="13" borderId="7" xfId="0" applyFont="1" applyFill="1" applyBorder="1" applyAlignment="1">
      <alignment horizontal="center" vertical="center"/>
    </xf>
    <xf numFmtId="0" fontId="62" fillId="13" borderId="8" xfId="0" applyFont="1" applyFill="1" applyBorder="1" applyAlignment="1">
      <alignment horizontal="center" vertical="center"/>
    </xf>
    <xf numFmtId="0" fontId="62" fillId="13" borderId="9" xfId="0" applyFont="1" applyFill="1" applyBorder="1" applyAlignment="1">
      <alignment horizontal="center" vertical="center"/>
    </xf>
    <xf numFmtId="0" fontId="62" fillId="13" borderId="10" xfId="0" applyFont="1" applyFill="1" applyBorder="1" applyAlignment="1">
      <alignment horizontal="center" vertical="center"/>
    </xf>
    <xf numFmtId="0" fontId="60" fillId="7" borderId="5" xfId="0" applyFont="1" applyFill="1" applyBorder="1" applyAlignment="1">
      <alignment horizontal="left" vertical="center" indent="2"/>
    </xf>
    <xf numFmtId="0" fontId="60" fillId="7" borderId="6" xfId="0" applyFont="1" applyFill="1" applyBorder="1" applyAlignment="1">
      <alignment horizontal="left" vertical="center" indent="2"/>
    </xf>
    <xf numFmtId="0" fontId="60" fillId="7" borderId="7" xfId="0" applyFont="1" applyFill="1" applyBorder="1" applyAlignment="1">
      <alignment horizontal="left" vertical="center" indent="2"/>
    </xf>
    <xf numFmtId="0" fontId="60" fillId="7" borderId="8" xfId="0" applyFont="1" applyFill="1" applyBorder="1" applyAlignment="1">
      <alignment horizontal="left" vertical="center" indent="2"/>
    </xf>
    <xf numFmtId="0" fontId="60" fillId="7" borderId="9" xfId="0" applyFont="1" applyFill="1" applyBorder="1" applyAlignment="1">
      <alignment horizontal="left" vertical="center" indent="2"/>
    </xf>
    <xf numFmtId="0" fontId="60" fillId="7" borderId="10" xfId="0" applyFont="1" applyFill="1" applyBorder="1" applyAlignment="1">
      <alignment horizontal="left" vertical="center" indent="2"/>
    </xf>
    <xf numFmtId="3" fontId="60" fillId="4" borderId="5" xfId="0" applyNumberFormat="1" applyFont="1" applyFill="1" applyBorder="1" applyAlignment="1">
      <alignment horizontal="center" vertical="center"/>
    </xf>
    <xf numFmtId="0" fontId="60" fillId="4" borderId="7" xfId="0" applyFont="1" applyFill="1" applyBorder="1" applyAlignment="1">
      <alignment horizontal="center" vertical="center"/>
    </xf>
    <xf numFmtId="0" fontId="60" fillId="4" borderId="8" xfId="0" applyFont="1" applyFill="1" applyBorder="1" applyAlignment="1">
      <alignment horizontal="center" vertical="center"/>
    </xf>
    <xf numFmtId="0" fontId="60" fillId="4" borderId="10" xfId="0" applyFont="1" applyFill="1" applyBorder="1" applyAlignment="1">
      <alignment horizontal="center" vertical="center"/>
    </xf>
    <xf numFmtId="0" fontId="62" fillId="4" borderId="5" xfId="0" applyFont="1" applyFill="1" applyBorder="1" applyAlignment="1">
      <alignment horizontal="center" vertical="center"/>
    </xf>
    <xf numFmtId="0" fontId="62" fillId="4" borderId="6" xfId="0" applyFont="1" applyFill="1" applyBorder="1" applyAlignment="1">
      <alignment horizontal="center" vertical="center"/>
    </xf>
    <xf numFmtId="0" fontId="62" fillId="4" borderId="7" xfId="0" applyFont="1" applyFill="1" applyBorder="1" applyAlignment="1">
      <alignment horizontal="center" vertical="center"/>
    </xf>
    <xf numFmtId="0" fontId="62" fillId="4" borderId="8" xfId="0" applyFont="1" applyFill="1" applyBorder="1" applyAlignment="1">
      <alignment horizontal="center" vertical="center"/>
    </xf>
    <xf numFmtId="0" fontId="62" fillId="4" borderId="9" xfId="0" applyFont="1" applyFill="1" applyBorder="1" applyAlignment="1">
      <alignment horizontal="center" vertical="center"/>
    </xf>
    <xf numFmtId="0" fontId="62" fillId="4" borderId="10" xfId="0" applyFont="1" applyFill="1" applyBorder="1" applyAlignment="1">
      <alignment horizontal="center" vertical="center"/>
    </xf>
    <xf numFmtId="0" fontId="2" fillId="0" borderId="0" xfId="0" applyFont="1" applyAlignment="1">
      <alignment horizontal="center"/>
    </xf>
    <xf numFmtId="0" fontId="0" fillId="18" borderId="1" xfId="0" applyFill="1" applyBorder="1"/>
    <xf numFmtId="0" fontId="0" fillId="18" borderId="24" xfId="0" applyFill="1" applyBorder="1"/>
    <xf numFmtId="0" fontId="0" fillId="18" borderId="2" xfId="0" applyFill="1" applyBorder="1"/>
    <xf numFmtId="0" fontId="0" fillId="18" borderId="21" xfId="0" applyFill="1" applyBorder="1"/>
    <xf numFmtId="0" fontId="0" fillId="18" borderId="0" xfId="0" applyFill="1" applyBorder="1"/>
    <xf numFmtId="0" fontId="0" fillId="18" borderId="20" xfId="0" applyFill="1" applyBorder="1"/>
    <xf numFmtId="0" fontId="4" fillId="18" borderId="21" xfId="0" applyFont="1" applyFill="1" applyBorder="1" applyAlignment="1">
      <alignment vertical="center"/>
    </xf>
    <xf numFmtId="0" fontId="4" fillId="18" borderId="0" xfId="0" applyFont="1" applyFill="1" applyBorder="1" applyAlignment="1">
      <alignment vertical="center"/>
    </xf>
    <xf numFmtId="0" fontId="4" fillId="18" borderId="20" xfId="0" applyFont="1" applyFill="1" applyBorder="1" applyAlignment="1">
      <alignment vertical="center"/>
    </xf>
    <xf numFmtId="0" fontId="4" fillId="18" borderId="3" xfId="0" applyFont="1" applyFill="1" applyBorder="1" applyAlignment="1">
      <alignment vertical="center"/>
    </xf>
    <xf numFmtId="0" fontId="4" fillId="18" borderId="25" xfId="0" applyFont="1" applyFill="1" applyBorder="1" applyAlignment="1">
      <alignment vertical="center"/>
    </xf>
    <xf numFmtId="0" fontId="4" fillId="18" borderId="4" xfId="0" applyFont="1" applyFill="1" applyBorder="1" applyAlignment="1">
      <alignment vertical="center"/>
    </xf>
    <xf numFmtId="0" fontId="17" fillId="19" borderId="0" xfId="0" applyFont="1" applyFill="1" applyBorder="1" applyAlignment="1">
      <alignment horizontal="left" vertical="center"/>
    </xf>
    <xf numFmtId="0" fontId="0" fillId="19" borderId="0" xfId="0" applyFill="1" applyBorder="1" applyAlignment="1">
      <alignment horizontal="left" vertical="center"/>
    </xf>
    <xf numFmtId="0" fontId="68" fillId="19" borderId="0" xfId="0" applyFont="1" applyFill="1" applyBorder="1" applyAlignment="1">
      <alignment horizontal="left" vertical="center"/>
    </xf>
    <xf numFmtId="0" fontId="17" fillId="18" borderId="0" xfId="0" applyFont="1" applyFill="1" applyBorder="1" applyAlignment="1">
      <alignment horizontal="center" vertical="center"/>
    </xf>
    <xf numFmtId="0" fontId="69" fillId="18" borderId="24" xfId="0" applyFont="1" applyFill="1" applyBorder="1" applyAlignment="1">
      <alignment horizontal="center"/>
    </xf>
    <xf numFmtId="0" fontId="70" fillId="18" borderId="24" xfId="0" applyFont="1" applyFill="1" applyBorder="1" applyAlignment="1">
      <alignment horizontal="center"/>
    </xf>
    <xf numFmtId="0" fontId="70" fillId="18" borderId="0" xfId="0" applyFont="1" applyFill="1" applyBorder="1" applyAlignment="1">
      <alignment horizontal="center"/>
    </xf>
    <xf numFmtId="0" fontId="66" fillId="7" borderId="0" xfId="0" applyFont="1" applyFill="1" applyBorder="1" applyAlignment="1">
      <alignment horizontal="center" vertical="center"/>
    </xf>
    <xf numFmtId="0" fontId="71" fillId="10" borderId="0" xfId="0" applyFont="1" applyFill="1"/>
    <xf numFmtId="0" fontId="72" fillId="10" borderId="0" xfId="0" applyFont="1" applyFill="1" applyAlignment="1">
      <alignment horizontal="center" vertical="top" wrapText="1"/>
    </xf>
    <xf numFmtId="0" fontId="73" fillId="10" borderId="0" xfId="0" applyFont="1" applyFill="1" applyAlignment="1">
      <alignment horizontal="center"/>
    </xf>
    <xf numFmtId="0" fontId="74" fillId="10" borderId="0" xfId="0" applyFont="1" applyFill="1" applyAlignment="1">
      <alignment horizontal="center"/>
    </xf>
    <xf numFmtId="0" fontId="23" fillId="20" borderId="0" xfId="1" applyFont="1" applyFill="1" applyBorder="1" applyAlignment="1">
      <alignment horizontal="center" vertical="center"/>
    </xf>
    <xf numFmtId="0" fontId="8" fillId="10" borderId="0" xfId="0" applyFont="1" applyFill="1"/>
    <xf numFmtId="0" fontId="67" fillId="10" borderId="0" xfId="0" applyFont="1" applyFill="1"/>
    <xf numFmtId="0" fontId="75" fillId="10" borderId="0" xfId="0" applyFont="1" applyFill="1"/>
    <xf numFmtId="0" fontId="76" fillId="11" borderId="0" xfId="1" applyFont="1" applyFill="1" applyAlignment="1">
      <alignment horizontal="left" vertical="center" indent="2"/>
    </xf>
    <xf numFmtId="0" fontId="77" fillId="11" borderId="0" xfId="1" applyFont="1" applyFill="1" applyAlignment="1">
      <alignment horizontal="left" vertical="center" indent="2"/>
    </xf>
    <xf numFmtId="0" fontId="76" fillId="10" borderId="0" xfId="0" applyFont="1" applyFill="1"/>
    <xf numFmtId="0" fontId="77" fillId="10" borderId="0" xfId="0" applyFont="1" applyFill="1"/>
  </cellXfs>
  <cellStyles count="2">
    <cellStyle name="Hyperlink" xfId="1" builtinId="8"/>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colors>
    <mruColors>
      <color rgb="FFF2F2F2"/>
      <color rgb="FFFC7500"/>
      <color rgb="FF3D09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rgbClr val="FF0000"/>
              </a:solidFill>
              <a:ln w="19050">
                <a:noFill/>
              </a:ln>
              <a:effectLst/>
            </c:spPr>
            <c:extLst>
              <c:ext xmlns:c16="http://schemas.microsoft.com/office/drawing/2014/chart" uri="{C3380CC4-5D6E-409C-BE32-E72D297353CC}">
                <c16:uniqueId val="{00000001-CC48-4353-B2D1-98251ABDFE80}"/>
              </c:ext>
            </c:extLst>
          </c:dPt>
          <c:dPt>
            <c:idx val="1"/>
            <c:bubble3D val="0"/>
            <c:spPr>
              <a:solidFill>
                <a:schemeClr val="accent4"/>
              </a:solidFill>
              <a:ln w="19050">
                <a:noFill/>
              </a:ln>
              <a:effectLst/>
            </c:spPr>
            <c:extLst>
              <c:ext xmlns:c16="http://schemas.microsoft.com/office/drawing/2014/chart" uri="{C3380CC4-5D6E-409C-BE32-E72D297353CC}">
                <c16:uniqueId val="{00000003-CC48-4353-B2D1-98251ABDFE80}"/>
              </c:ext>
            </c:extLst>
          </c:dPt>
          <c:dPt>
            <c:idx val="2"/>
            <c:bubble3D val="0"/>
            <c:spPr>
              <a:solidFill>
                <a:srgbClr val="00B050"/>
              </a:solidFill>
              <a:ln w="19050">
                <a:noFill/>
              </a:ln>
              <a:effectLst/>
            </c:spPr>
            <c:extLst>
              <c:ext xmlns:c16="http://schemas.microsoft.com/office/drawing/2014/chart" uri="{C3380CC4-5D6E-409C-BE32-E72D297353CC}">
                <c16:uniqueId val="{00000005-CC48-4353-B2D1-98251ABDFE80}"/>
              </c:ext>
            </c:extLst>
          </c:dPt>
          <c:dPt>
            <c:idx val="3"/>
            <c:bubble3D val="0"/>
            <c:spPr>
              <a:noFill/>
              <a:ln w="19050">
                <a:noFill/>
              </a:ln>
              <a:effectLst/>
            </c:spPr>
            <c:extLst>
              <c:ext xmlns:c16="http://schemas.microsoft.com/office/drawing/2014/chart" uri="{C3380CC4-5D6E-409C-BE32-E72D297353CC}">
                <c16:uniqueId val="{00000007-CC48-4353-B2D1-98251ABDFE80}"/>
              </c:ext>
            </c:extLst>
          </c:dPt>
          <c:cat>
            <c:strRef>
              <c:f>'RYG Dial Gauge'!$B$3:$B$6</c:f>
              <c:strCache>
                <c:ptCount val="4"/>
                <c:pt idx="0">
                  <c:v>Red</c:v>
                </c:pt>
                <c:pt idx="1">
                  <c:v>Yellow</c:v>
                </c:pt>
                <c:pt idx="2">
                  <c:v>Green</c:v>
                </c:pt>
                <c:pt idx="3">
                  <c:v>Blank</c:v>
                </c:pt>
              </c:strCache>
            </c:strRef>
          </c:cat>
          <c:val>
            <c:numRef>
              <c:f>'RYG Dial Gauge'!$D$3:$D$6</c:f>
              <c:numCache>
                <c:formatCode>0%</c:formatCode>
                <c:ptCount val="4"/>
                <c:pt idx="0">
                  <c:v>0.35</c:v>
                </c:pt>
                <c:pt idx="1">
                  <c:v>0.35</c:v>
                </c:pt>
                <c:pt idx="2">
                  <c:v>0.3</c:v>
                </c:pt>
                <c:pt idx="3">
                  <c:v>0.5</c:v>
                </c:pt>
              </c:numCache>
            </c:numRef>
          </c:val>
          <c:extLst>
            <c:ext xmlns:c16="http://schemas.microsoft.com/office/drawing/2014/chart" uri="{C3380CC4-5D6E-409C-BE32-E72D297353CC}">
              <c16:uniqueId val="{00000008-CC48-4353-B2D1-98251ABDFE80}"/>
            </c:ext>
          </c:extLst>
        </c:ser>
        <c:dLbls>
          <c:showLegendKey val="0"/>
          <c:showVal val="0"/>
          <c:showCatName val="0"/>
          <c:showSerName val="0"/>
          <c:showPercent val="0"/>
          <c:showBubbleSize val="0"/>
          <c:showLeaderLines val="1"/>
        </c:dLbls>
        <c:firstSliceAng val="240"/>
        <c:holeSize val="75"/>
      </c:doughnutChart>
      <c:pieChart>
        <c:varyColors val="1"/>
        <c:ser>
          <c:idx val="1"/>
          <c:order val="1"/>
          <c:tx>
            <c:strRef>
              <c:f>'RYG Dial Gauge'!$G$2</c:f>
              <c:strCache>
                <c:ptCount val="1"/>
                <c:pt idx="0">
                  <c:v>Service Level</c:v>
                </c:pt>
              </c:strCache>
            </c:strRef>
          </c:tx>
          <c:spPr>
            <a:ln>
              <a:noFill/>
            </a:ln>
          </c:spPr>
          <c:dPt>
            <c:idx val="0"/>
            <c:bubble3D val="0"/>
            <c:spPr>
              <a:noFill/>
              <a:ln w="19050">
                <a:noFill/>
              </a:ln>
              <a:effectLst/>
            </c:spPr>
            <c:extLst>
              <c:ext xmlns:c16="http://schemas.microsoft.com/office/drawing/2014/chart" uri="{C3380CC4-5D6E-409C-BE32-E72D297353CC}">
                <c16:uniqueId val="{0000000A-CC48-4353-B2D1-98251ABDFE80}"/>
              </c:ext>
            </c:extLst>
          </c:dPt>
          <c:dPt>
            <c:idx val="1"/>
            <c:bubble3D val="0"/>
            <c:spPr>
              <a:solidFill>
                <a:schemeClr val="tx1"/>
              </a:solidFill>
              <a:ln w="19050">
                <a:noFill/>
              </a:ln>
              <a:effectLst/>
            </c:spPr>
            <c:extLst>
              <c:ext xmlns:c16="http://schemas.microsoft.com/office/drawing/2014/chart" uri="{C3380CC4-5D6E-409C-BE32-E72D297353CC}">
                <c16:uniqueId val="{0000000C-CC48-4353-B2D1-98251ABDFE80}"/>
              </c:ext>
            </c:extLst>
          </c:dPt>
          <c:dPt>
            <c:idx val="2"/>
            <c:bubble3D val="0"/>
            <c:spPr>
              <a:noFill/>
              <a:ln w="19050">
                <a:noFill/>
              </a:ln>
              <a:effectLst/>
            </c:spPr>
            <c:extLst>
              <c:ext xmlns:c16="http://schemas.microsoft.com/office/drawing/2014/chart" uri="{C3380CC4-5D6E-409C-BE32-E72D297353CC}">
                <c16:uniqueId val="{0000000E-CC48-4353-B2D1-98251ABDFE80}"/>
              </c:ext>
            </c:extLst>
          </c:dPt>
          <c:val>
            <c:numRef>
              <c:f>'RYG Dial Gauge'!$H$2:$J$2</c:f>
              <c:numCache>
                <c:formatCode>0%</c:formatCode>
                <c:ptCount val="3"/>
                <c:pt idx="0" formatCode="0.00">
                  <c:v>0.63000000000000012</c:v>
                </c:pt>
                <c:pt idx="1">
                  <c:v>0.01</c:v>
                </c:pt>
                <c:pt idx="2" formatCode="0.00%">
                  <c:v>0.85999999999999988</c:v>
                </c:pt>
              </c:numCache>
            </c:numRef>
          </c:val>
          <c:extLst>
            <c:ext xmlns:c16="http://schemas.microsoft.com/office/drawing/2014/chart" uri="{C3380CC4-5D6E-409C-BE32-E72D297353CC}">
              <c16:uniqueId val="{0000000F-CC48-4353-B2D1-98251ABDFE80}"/>
            </c:ext>
          </c:extLst>
        </c:ser>
        <c:dLbls>
          <c:showLegendKey val="0"/>
          <c:showVal val="0"/>
          <c:showCatName val="0"/>
          <c:showSerName val="0"/>
          <c:showPercent val="0"/>
          <c:showBubbleSize val="0"/>
          <c:showLeaderLines val="1"/>
        </c:dLbls>
        <c:firstSliceAng val="24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rgbClr val="FF0000"/>
              </a:solidFill>
              <a:ln w="19050">
                <a:noFill/>
              </a:ln>
              <a:effectLst/>
            </c:spPr>
            <c:extLst>
              <c:ext xmlns:c16="http://schemas.microsoft.com/office/drawing/2014/chart" uri="{C3380CC4-5D6E-409C-BE32-E72D297353CC}">
                <c16:uniqueId val="{00000001-D2A4-4A5C-921F-4976218D0403}"/>
              </c:ext>
            </c:extLst>
          </c:dPt>
          <c:dPt>
            <c:idx val="1"/>
            <c:bubble3D val="0"/>
            <c:spPr>
              <a:solidFill>
                <a:schemeClr val="accent4"/>
              </a:solidFill>
              <a:ln w="19050">
                <a:noFill/>
              </a:ln>
              <a:effectLst/>
            </c:spPr>
            <c:extLst>
              <c:ext xmlns:c16="http://schemas.microsoft.com/office/drawing/2014/chart" uri="{C3380CC4-5D6E-409C-BE32-E72D297353CC}">
                <c16:uniqueId val="{00000003-D2A4-4A5C-921F-4976218D0403}"/>
              </c:ext>
            </c:extLst>
          </c:dPt>
          <c:dPt>
            <c:idx val="2"/>
            <c:bubble3D val="0"/>
            <c:spPr>
              <a:solidFill>
                <a:srgbClr val="00B050"/>
              </a:solidFill>
              <a:ln w="19050">
                <a:noFill/>
              </a:ln>
              <a:effectLst/>
            </c:spPr>
            <c:extLst>
              <c:ext xmlns:c16="http://schemas.microsoft.com/office/drawing/2014/chart" uri="{C3380CC4-5D6E-409C-BE32-E72D297353CC}">
                <c16:uniqueId val="{00000005-D2A4-4A5C-921F-4976218D0403}"/>
              </c:ext>
            </c:extLst>
          </c:dPt>
          <c:dPt>
            <c:idx val="3"/>
            <c:bubble3D val="0"/>
            <c:spPr>
              <a:noFill/>
              <a:ln w="19050">
                <a:noFill/>
              </a:ln>
              <a:effectLst/>
            </c:spPr>
            <c:extLst>
              <c:ext xmlns:c16="http://schemas.microsoft.com/office/drawing/2014/chart" uri="{C3380CC4-5D6E-409C-BE32-E72D297353CC}">
                <c16:uniqueId val="{00000007-D2A4-4A5C-921F-4976218D0403}"/>
              </c:ext>
            </c:extLst>
          </c:dPt>
          <c:cat>
            <c:strRef>
              <c:f>'RYG Dial Gauge'!$B$3:$B$6</c:f>
              <c:strCache>
                <c:ptCount val="4"/>
                <c:pt idx="0">
                  <c:v>Red</c:v>
                </c:pt>
                <c:pt idx="1">
                  <c:v>Yellow</c:v>
                </c:pt>
                <c:pt idx="2">
                  <c:v>Green</c:v>
                </c:pt>
                <c:pt idx="3">
                  <c:v>Blank</c:v>
                </c:pt>
              </c:strCache>
            </c:strRef>
          </c:cat>
          <c:val>
            <c:numRef>
              <c:f>'RYG Dial Gauge'!$D$3:$D$6</c:f>
              <c:numCache>
                <c:formatCode>0%</c:formatCode>
                <c:ptCount val="4"/>
                <c:pt idx="0">
                  <c:v>0.35</c:v>
                </c:pt>
                <c:pt idx="1">
                  <c:v>0.35</c:v>
                </c:pt>
                <c:pt idx="2">
                  <c:v>0.3</c:v>
                </c:pt>
                <c:pt idx="3">
                  <c:v>0.5</c:v>
                </c:pt>
              </c:numCache>
            </c:numRef>
          </c:val>
          <c:extLst>
            <c:ext xmlns:c16="http://schemas.microsoft.com/office/drawing/2014/chart" uri="{C3380CC4-5D6E-409C-BE32-E72D297353CC}">
              <c16:uniqueId val="{00000008-D2A4-4A5C-921F-4976218D0403}"/>
            </c:ext>
          </c:extLst>
        </c:ser>
        <c:dLbls>
          <c:showLegendKey val="0"/>
          <c:showVal val="0"/>
          <c:showCatName val="0"/>
          <c:showSerName val="0"/>
          <c:showPercent val="0"/>
          <c:showBubbleSize val="0"/>
          <c:showLeaderLines val="1"/>
        </c:dLbls>
        <c:firstSliceAng val="240"/>
        <c:holeSize val="75"/>
      </c:doughnutChart>
      <c:pieChart>
        <c:varyColors val="1"/>
        <c:ser>
          <c:idx val="1"/>
          <c:order val="1"/>
          <c:tx>
            <c:strRef>
              <c:f>'RYG Dial Gauge'!$G$2</c:f>
              <c:strCache>
                <c:ptCount val="1"/>
                <c:pt idx="0">
                  <c:v>Service Level</c:v>
                </c:pt>
              </c:strCache>
            </c:strRef>
          </c:tx>
          <c:spPr>
            <a:ln>
              <a:solidFill>
                <a:schemeClr val="tx1">
                  <a:lumMod val="65000"/>
                  <a:lumOff val="35000"/>
                </a:schemeClr>
              </a:solidFill>
            </a:ln>
          </c:spPr>
          <c:dPt>
            <c:idx val="0"/>
            <c:bubble3D val="0"/>
            <c:spPr>
              <a:noFill/>
              <a:ln w="19050">
                <a:solidFill>
                  <a:schemeClr val="tx1">
                    <a:lumMod val="65000"/>
                    <a:lumOff val="35000"/>
                  </a:schemeClr>
                </a:solidFill>
              </a:ln>
              <a:effectLst/>
            </c:spPr>
            <c:extLst>
              <c:ext xmlns:c16="http://schemas.microsoft.com/office/drawing/2014/chart" uri="{C3380CC4-5D6E-409C-BE32-E72D297353CC}">
                <c16:uniqueId val="{0000000A-D2A4-4A5C-921F-4976218D0403}"/>
              </c:ext>
            </c:extLst>
          </c:dPt>
          <c:dPt>
            <c:idx val="1"/>
            <c:bubble3D val="0"/>
            <c:spPr>
              <a:solidFill>
                <a:schemeClr val="tx1"/>
              </a:solidFill>
              <a:ln w="19050">
                <a:solidFill>
                  <a:schemeClr val="tx1">
                    <a:lumMod val="65000"/>
                    <a:lumOff val="35000"/>
                  </a:schemeClr>
                </a:solidFill>
              </a:ln>
              <a:effectLst/>
            </c:spPr>
            <c:extLst>
              <c:ext xmlns:c16="http://schemas.microsoft.com/office/drawing/2014/chart" uri="{C3380CC4-5D6E-409C-BE32-E72D297353CC}">
                <c16:uniqueId val="{0000000C-D2A4-4A5C-921F-4976218D0403}"/>
              </c:ext>
            </c:extLst>
          </c:dPt>
          <c:dPt>
            <c:idx val="2"/>
            <c:bubble3D val="0"/>
            <c:spPr>
              <a:noFill/>
              <a:ln w="19050">
                <a:solidFill>
                  <a:schemeClr val="tx1">
                    <a:lumMod val="65000"/>
                    <a:lumOff val="35000"/>
                  </a:schemeClr>
                </a:solidFill>
              </a:ln>
              <a:effectLst/>
            </c:spPr>
            <c:extLst>
              <c:ext xmlns:c16="http://schemas.microsoft.com/office/drawing/2014/chart" uri="{C3380CC4-5D6E-409C-BE32-E72D297353CC}">
                <c16:uniqueId val="{0000000E-D2A4-4A5C-921F-4976218D0403}"/>
              </c:ext>
            </c:extLst>
          </c:dPt>
          <c:val>
            <c:numRef>
              <c:f>'RYG Dial Gauge'!$H$2:$J$2</c:f>
              <c:numCache>
                <c:formatCode>0%</c:formatCode>
                <c:ptCount val="3"/>
                <c:pt idx="0" formatCode="0.00">
                  <c:v>0.63000000000000012</c:v>
                </c:pt>
                <c:pt idx="1">
                  <c:v>0.01</c:v>
                </c:pt>
                <c:pt idx="2" formatCode="0.00%">
                  <c:v>0.85999999999999988</c:v>
                </c:pt>
              </c:numCache>
            </c:numRef>
          </c:val>
          <c:extLst>
            <c:ext xmlns:c16="http://schemas.microsoft.com/office/drawing/2014/chart" uri="{C3380CC4-5D6E-409C-BE32-E72D297353CC}">
              <c16:uniqueId val="{0000000F-D2A4-4A5C-921F-4976218D0403}"/>
            </c:ext>
          </c:extLst>
        </c:ser>
        <c:dLbls>
          <c:showLegendKey val="0"/>
          <c:showVal val="0"/>
          <c:showCatName val="0"/>
          <c:showSerName val="0"/>
          <c:showPercent val="0"/>
          <c:showBubbleSize val="0"/>
          <c:showLeaderLines val="1"/>
        </c:dLbls>
        <c:firstSliceAng val="24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Assumptions!E12"/><Relationship Id="rId13" Type="http://schemas.openxmlformats.org/officeDocument/2006/relationships/image" Target="../media/image7.png"/><Relationship Id="rId3" Type="http://schemas.openxmlformats.org/officeDocument/2006/relationships/hyperlink" Target="#'My Configuration'!A1"/><Relationship Id="rId7" Type="http://schemas.openxmlformats.org/officeDocument/2006/relationships/image" Target="../media/image4.png"/><Relationship Id="rId12" Type="http://schemas.openxmlformats.org/officeDocument/2006/relationships/hyperlink" Target="#'My Dashboard'!F23"/><Relationship Id="rId2" Type="http://schemas.openxmlformats.org/officeDocument/2006/relationships/image" Target="../media/image1.png"/><Relationship Id="rId1" Type="http://schemas.openxmlformats.org/officeDocument/2006/relationships/hyperlink" Target="https://www.linkedin.com/company/highradius/utm_source=excel&amp;utm_medium=download&amp;utm_campaign=caa_roi_calculator" TargetMode="External"/><Relationship Id="rId6" Type="http://schemas.openxmlformats.org/officeDocument/2006/relationships/hyperlink" Target="#Menu!A1"/><Relationship Id="rId11" Type="http://schemas.openxmlformats.org/officeDocument/2006/relationships/image" Target="../media/image6.png"/><Relationship Id="rId5" Type="http://schemas.openxmlformats.org/officeDocument/2006/relationships/image" Target="../media/image3.png"/><Relationship Id="rId10" Type="http://schemas.openxmlformats.org/officeDocument/2006/relationships/hyperlink" Target="#'My Dashboard'!F16"/><Relationship Id="rId4" Type="http://schemas.openxmlformats.org/officeDocument/2006/relationships/image" Target="../media/image2.png"/><Relationship Id="rId9" Type="http://schemas.openxmlformats.org/officeDocument/2006/relationships/image" Target="../media/image5.png"/><Relationship Id="rId14" Type="http://schemas.microsoft.com/office/2007/relationships/hdphoto" Target="../media/hdphoto1.wdp"/></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hyperlink" Target="https://www.linkedin.com/company/highradius/utm_source=excel&amp;utm_medium=download&amp;utm_campaign=caa_roi_calculator" TargetMode="External"/><Relationship Id="rId4" Type="http://schemas.microsoft.com/office/2007/relationships/hdphoto" Target="../media/hdphoto2.wdp"/></Relationships>
</file>

<file path=xl/drawings/_rels/drawing3.xml.rels><?xml version="1.0" encoding="UTF-8" standalone="yes"?>
<Relationships xmlns="http://schemas.openxmlformats.org/package/2006/relationships"><Relationship Id="rId8" Type="http://schemas.microsoft.com/office/2007/relationships/hdphoto" Target="../media/hdphoto4.wdp"/><Relationship Id="rId3" Type="http://schemas.microsoft.com/office/2007/relationships/hdphoto" Target="../media/hdphoto3.wdp"/><Relationship Id="rId7"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1.png"/><Relationship Id="rId5" Type="http://schemas.openxmlformats.org/officeDocument/2006/relationships/image" Target="../media/image1.png"/><Relationship Id="rId4" Type="http://schemas.openxmlformats.org/officeDocument/2006/relationships/hyperlink" Target="https://www.highradius.com/software/integrated-receivables/cash-application/"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My Dashboard'!F9"/><Relationship Id="rId3" Type="http://schemas.openxmlformats.org/officeDocument/2006/relationships/image" Target="../media/image14.png"/><Relationship Id="rId7" Type="http://schemas.openxmlformats.org/officeDocument/2006/relationships/image" Target="../media/image16.png"/><Relationship Id="rId2" Type="http://schemas.openxmlformats.org/officeDocument/2006/relationships/chart" Target="../charts/chart1.xml"/><Relationship Id="rId1" Type="http://schemas.openxmlformats.org/officeDocument/2006/relationships/image" Target="../media/image13.png"/><Relationship Id="rId6" Type="http://schemas.openxmlformats.org/officeDocument/2006/relationships/image" Target="../media/image3.png"/><Relationship Id="rId11" Type="http://schemas.openxmlformats.org/officeDocument/2006/relationships/image" Target="../media/image18.png"/><Relationship Id="rId5" Type="http://schemas.openxmlformats.org/officeDocument/2006/relationships/hyperlink" Target="#'My Dashboard'!A1"/><Relationship Id="rId10" Type="http://schemas.openxmlformats.org/officeDocument/2006/relationships/hyperlink" Target="#'My Dashboard'!R30"/><Relationship Id="rId4" Type="http://schemas.openxmlformats.org/officeDocument/2006/relationships/image" Target="../media/image15.png"/><Relationship Id="rId9" Type="http://schemas.openxmlformats.org/officeDocument/2006/relationships/image" Target="../media/image1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inkedin.com/company/highradius/utm_source=excel&amp;utm_medium=download&amp;utm_campaign=caa_roi_calculator" TargetMode="Externa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0</xdr:row>
      <xdr:rowOff>180975</xdr:rowOff>
    </xdr:from>
    <xdr:to>
      <xdr:col>4</xdr:col>
      <xdr:colOff>146317</xdr:colOff>
      <xdr:row>2</xdr:row>
      <xdr:rowOff>170931</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1550" y="180975"/>
          <a:ext cx="1717942" cy="370956"/>
        </a:xfrm>
        <a:prstGeom prst="rect">
          <a:avLst/>
        </a:prstGeom>
      </xdr:spPr>
    </xdr:pic>
    <xdr:clientData/>
  </xdr:twoCellAnchor>
  <xdr:twoCellAnchor editAs="oneCell">
    <xdr:from>
      <xdr:col>0</xdr:col>
      <xdr:colOff>419100</xdr:colOff>
      <xdr:row>5</xdr:row>
      <xdr:rowOff>104775</xdr:rowOff>
    </xdr:from>
    <xdr:to>
      <xdr:col>0</xdr:col>
      <xdr:colOff>779100</xdr:colOff>
      <xdr:row>7</xdr:row>
      <xdr:rowOff>83775</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4" cstate="print">
          <a:duotone>
            <a:prstClr val="black"/>
            <a:srgbClr val="D9C3A5">
              <a:tint val="50000"/>
              <a:satMod val="180000"/>
            </a:srgbClr>
          </a:duotone>
          <a:extLst>
            <a:ext uri="{28A0092B-C50C-407E-A947-70E740481C1C}">
              <a14:useLocalDpi xmlns:a14="http://schemas.microsoft.com/office/drawing/2010/main" val="0"/>
            </a:ext>
          </a:extLst>
        </a:blip>
        <a:stretch>
          <a:fillRect/>
        </a:stretch>
      </xdr:blipFill>
      <xdr:spPr>
        <a:xfrm>
          <a:off x="419100" y="1247775"/>
          <a:ext cx="360000" cy="360000"/>
        </a:xfrm>
        <a:prstGeom prst="rect">
          <a:avLst/>
        </a:prstGeom>
      </xdr:spPr>
    </xdr:pic>
    <xdr:clientData/>
  </xdr:twoCellAnchor>
  <xdr:twoCellAnchor editAs="oneCell">
    <xdr:from>
      <xdr:col>0</xdr:col>
      <xdr:colOff>371475</xdr:colOff>
      <xdr:row>12</xdr:row>
      <xdr:rowOff>19050</xdr:rowOff>
    </xdr:from>
    <xdr:to>
      <xdr:col>0</xdr:col>
      <xdr:colOff>911475</xdr:colOff>
      <xdr:row>14</xdr:row>
      <xdr:rowOff>178050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5" cstate="print">
          <a:duotone>
            <a:prstClr val="black"/>
            <a:srgbClr val="D9C3A5">
              <a:tint val="50000"/>
              <a:satMod val="180000"/>
            </a:srgbClr>
          </a:duotone>
          <a:extLst>
            <a:ext uri="{28A0092B-C50C-407E-A947-70E740481C1C}">
              <a14:useLocalDpi xmlns:a14="http://schemas.microsoft.com/office/drawing/2010/main" val="0"/>
            </a:ext>
          </a:extLst>
        </a:blip>
        <a:stretch>
          <a:fillRect/>
        </a:stretch>
      </xdr:blipFill>
      <xdr:spPr>
        <a:xfrm>
          <a:off x="371475" y="2495550"/>
          <a:ext cx="540000" cy="540000"/>
        </a:xfrm>
        <a:prstGeom prst="rect">
          <a:avLst/>
        </a:prstGeom>
      </xdr:spPr>
    </xdr:pic>
    <xdr:clientData/>
  </xdr:twoCellAnchor>
  <xdr:twoCellAnchor editAs="oneCell">
    <xdr:from>
      <xdr:col>0</xdr:col>
      <xdr:colOff>419100</xdr:colOff>
      <xdr:row>18</xdr:row>
      <xdr:rowOff>95250</xdr:rowOff>
    </xdr:from>
    <xdr:to>
      <xdr:col>0</xdr:col>
      <xdr:colOff>959100</xdr:colOff>
      <xdr:row>21</xdr:row>
      <xdr:rowOff>54225</xdr:rowOff>
    </xdr:to>
    <xdr:pic>
      <xdr:nvPicPr>
        <xdr:cNvPr id="5" name="Picture 4">
          <a:hlinkClick xmlns:r="http://schemas.openxmlformats.org/officeDocument/2006/relationships" r:id="rId6"/>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7" cstate="print">
          <a:duotone>
            <a:prstClr val="black"/>
            <a:srgbClr val="D9C3A5">
              <a:tint val="50000"/>
              <a:satMod val="180000"/>
            </a:srgbClr>
          </a:duotone>
          <a:extLst>
            <a:ext uri="{28A0092B-C50C-407E-A947-70E740481C1C}">
              <a14:useLocalDpi xmlns:a14="http://schemas.microsoft.com/office/drawing/2010/main" val="0"/>
            </a:ext>
          </a:extLst>
        </a:blip>
        <a:stretch>
          <a:fillRect/>
        </a:stretch>
      </xdr:blipFill>
      <xdr:spPr>
        <a:xfrm>
          <a:off x="419100" y="3524250"/>
          <a:ext cx="540000" cy="540000"/>
        </a:xfrm>
        <a:prstGeom prst="rect">
          <a:avLst/>
        </a:prstGeom>
      </xdr:spPr>
    </xdr:pic>
    <xdr:clientData/>
  </xdr:twoCellAnchor>
  <xdr:twoCellAnchor editAs="oneCell">
    <xdr:from>
      <xdr:col>4</xdr:col>
      <xdr:colOff>28575</xdr:colOff>
      <xdr:row>9</xdr:row>
      <xdr:rowOff>152400</xdr:rowOff>
    </xdr:from>
    <xdr:to>
      <xdr:col>5</xdr:col>
      <xdr:colOff>34200</xdr:colOff>
      <xdr:row>13</xdr:row>
      <xdr:rowOff>110400</xdr:rowOff>
    </xdr:to>
    <xdr:pic>
      <xdr:nvPicPr>
        <xdr:cNvPr id="6" name="Picture 5">
          <a:hlinkClick xmlns:r="http://schemas.openxmlformats.org/officeDocument/2006/relationships" r:id="rId8"/>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9" cstate="print">
          <a:duotone>
            <a:prstClr val="black"/>
            <a:schemeClr val="accent5">
              <a:tint val="45000"/>
              <a:satMod val="400000"/>
            </a:schemeClr>
          </a:duotone>
          <a:extLst>
            <a:ext uri="{28A0092B-C50C-407E-A947-70E740481C1C}">
              <a14:useLocalDpi xmlns:a14="http://schemas.microsoft.com/office/drawing/2010/main" val="0"/>
            </a:ext>
          </a:extLst>
        </a:blip>
        <a:stretch>
          <a:fillRect/>
        </a:stretch>
      </xdr:blipFill>
      <xdr:spPr>
        <a:xfrm>
          <a:off x="3209925" y="1866900"/>
          <a:ext cx="720000" cy="720000"/>
        </a:xfrm>
        <a:prstGeom prst="rect">
          <a:avLst/>
        </a:prstGeom>
      </xdr:spPr>
    </xdr:pic>
    <xdr:clientData/>
  </xdr:twoCellAnchor>
  <xdr:twoCellAnchor editAs="oneCell">
    <xdr:from>
      <xdr:col>9</xdr:col>
      <xdr:colOff>19050</xdr:colOff>
      <xdr:row>9</xdr:row>
      <xdr:rowOff>47625</xdr:rowOff>
    </xdr:from>
    <xdr:to>
      <xdr:col>10</xdr:col>
      <xdr:colOff>24675</xdr:colOff>
      <xdr:row>13</xdr:row>
      <xdr:rowOff>5625</xdr:rowOff>
    </xdr:to>
    <xdr:pic>
      <xdr:nvPicPr>
        <xdr:cNvPr id="8" name="Picture 7">
          <a:hlinkClick xmlns:r="http://schemas.openxmlformats.org/officeDocument/2006/relationships" r:id="rId10"/>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1" cstate="print">
          <a:duotone>
            <a:prstClr val="black"/>
            <a:schemeClr val="accent2">
              <a:tint val="45000"/>
              <a:satMod val="400000"/>
            </a:schemeClr>
          </a:duotone>
          <a:extLst>
            <a:ext uri="{28A0092B-C50C-407E-A947-70E740481C1C}">
              <a14:useLocalDpi xmlns:a14="http://schemas.microsoft.com/office/drawing/2010/main" val="0"/>
            </a:ext>
          </a:extLst>
        </a:blip>
        <a:stretch>
          <a:fillRect/>
        </a:stretch>
      </xdr:blipFill>
      <xdr:spPr>
        <a:xfrm>
          <a:off x="6772275" y="1762125"/>
          <a:ext cx="720000" cy="720000"/>
        </a:xfrm>
        <a:prstGeom prst="rect">
          <a:avLst/>
        </a:prstGeom>
      </xdr:spPr>
    </xdr:pic>
    <xdr:clientData/>
  </xdr:twoCellAnchor>
  <xdr:twoCellAnchor editAs="oneCell">
    <xdr:from>
      <xdr:col>13</xdr:col>
      <xdr:colOff>676275</xdr:colOff>
      <xdr:row>9</xdr:row>
      <xdr:rowOff>114300</xdr:rowOff>
    </xdr:from>
    <xdr:to>
      <xdr:col>14</xdr:col>
      <xdr:colOff>681900</xdr:colOff>
      <xdr:row>13</xdr:row>
      <xdr:rowOff>72300</xdr:rowOff>
    </xdr:to>
    <xdr:pic>
      <xdr:nvPicPr>
        <xdr:cNvPr id="9" name="Picture 8">
          <a:hlinkClick xmlns:r="http://schemas.openxmlformats.org/officeDocument/2006/relationships" r:id="rId12"/>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13" cstate="print">
          <a:duotone>
            <a:prstClr val="black"/>
            <a:schemeClr val="accent4">
              <a:tint val="45000"/>
              <a:satMod val="400000"/>
            </a:schemeClr>
          </a:duotone>
          <a:extLst>
            <a:ext uri="{BEBA8EAE-BF5A-486C-A8C5-ECC9F3942E4B}">
              <a14:imgProps xmlns:a14="http://schemas.microsoft.com/office/drawing/2010/main">
                <a14:imgLayer r:embed="rId1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10287000" y="1828800"/>
          <a:ext cx="720000" cy="720000"/>
        </a:xfrm>
        <a:prstGeom prst="rect">
          <a:avLst/>
        </a:prstGeom>
      </xdr:spPr>
    </xdr:pic>
    <xdr:clientData/>
  </xdr:twoCellAnchor>
  <xdr:twoCellAnchor>
    <xdr:from>
      <xdr:col>7</xdr:col>
      <xdr:colOff>19049</xdr:colOff>
      <xdr:row>18</xdr:row>
      <xdr:rowOff>57150</xdr:rowOff>
    </xdr:from>
    <xdr:to>
      <xdr:col>12</xdr:col>
      <xdr:colOff>211049</xdr:colOff>
      <xdr:row>18</xdr:row>
      <xdr:rowOff>57150</xdr:rowOff>
    </xdr:to>
    <xdr:cxnSp macro="">
      <xdr:nvCxnSpPr>
        <xdr:cNvPr id="10" name="Straight Connector 9">
          <a:extLst>
            <a:ext uri="{FF2B5EF4-FFF2-40B4-BE49-F238E27FC236}">
              <a16:creationId xmlns:a16="http://schemas.microsoft.com/office/drawing/2014/main" id="{00000000-0008-0000-0500-00000A000000}"/>
            </a:ext>
          </a:extLst>
        </xdr:cNvPr>
        <xdr:cNvCxnSpPr/>
      </xdr:nvCxnSpPr>
      <xdr:spPr>
        <a:xfrm>
          <a:off x="4924424" y="3486150"/>
          <a:ext cx="3240000"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19049</xdr:colOff>
      <xdr:row>44</xdr:row>
      <xdr:rowOff>66675</xdr:rowOff>
    </xdr:from>
    <xdr:to>
      <xdr:col>12</xdr:col>
      <xdr:colOff>211049</xdr:colOff>
      <xdr:row>44</xdr:row>
      <xdr:rowOff>66675</xdr:rowOff>
    </xdr:to>
    <xdr:cxnSp macro="">
      <xdr:nvCxnSpPr>
        <xdr:cNvPr id="11" name="Straight Connector 10">
          <a:extLst>
            <a:ext uri="{FF2B5EF4-FFF2-40B4-BE49-F238E27FC236}">
              <a16:creationId xmlns:a16="http://schemas.microsoft.com/office/drawing/2014/main" id="{7B9D8A7A-7680-4CDD-90A2-5117E2B81E50}"/>
            </a:ext>
          </a:extLst>
        </xdr:cNvPr>
        <xdr:cNvCxnSpPr/>
      </xdr:nvCxnSpPr>
      <xdr:spPr>
        <a:xfrm>
          <a:off x="5343524" y="8467725"/>
          <a:ext cx="3763875"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xdr:row>
      <xdr:rowOff>95250</xdr:rowOff>
    </xdr:from>
    <xdr:to>
      <xdr:col>13</xdr:col>
      <xdr:colOff>384000</xdr:colOff>
      <xdr:row>8</xdr:row>
      <xdr:rowOff>95250</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1828800" y="1619250"/>
          <a:ext cx="6480000" cy="0"/>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15608</xdr:colOff>
      <xdr:row>0</xdr:row>
      <xdr:rowOff>165195</xdr:rowOff>
    </xdr:from>
    <xdr:to>
      <xdr:col>5</xdr:col>
      <xdr:colOff>514350</xdr:colOff>
      <xdr:row>2</xdr:row>
      <xdr:rowOff>155151</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4408" y="165195"/>
          <a:ext cx="1717942" cy="370956"/>
        </a:xfrm>
        <a:prstGeom prst="rect">
          <a:avLst/>
        </a:prstGeom>
      </xdr:spPr>
    </xdr:pic>
    <xdr:clientData/>
  </xdr:twoCellAnchor>
  <xdr:twoCellAnchor editAs="oneCell">
    <xdr:from>
      <xdr:col>13</xdr:col>
      <xdr:colOff>333375</xdr:colOff>
      <xdr:row>13</xdr:row>
      <xdr:rowOff>38100</xdr:rowOff>
    </xdr:from>
    <xdr:to>
      <xdr:col>14</xdr:col>
      <xdr:colOff>83775</xdr:colOff>
      <xdr:row>14</xdr:row>
      <xdr:rowOff>169500</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3" cstate="print">
          <a:duotone>
            <a:schemeClr val="accent5">
              <a:shade val="45000"/>
              <a:satMod val="135000"/>
            </a:schemeClr>
            <a:prstClr val="white"/>
          </a:duoton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tretch>
          <a:fillRect/>
        </a:stretch>
      </xdr:blipFill>
      <xdr:spPr>
        <a:xfrm>
          <a:off x="8258175" y="2609850"/>
          <a:ext cx="360000" cy="36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526677</xdr:colOff>
      <xdr:row>13</xdr:row>
      <xdr:rowOff>56029</xdr:rowOff>
    </xdr:from>
    <xdr:to>
      <xdr:col>10</xdr:col>
      <xdr:colOff>526677</xdr:colOff>
      <xdr:row>13</xdr:row>
      <xdr:rowOff>272029</xdr:rowOff>
    </xdr:to>
    <xdr:cxnSp macro="">
      <xdr:nvCxnSpPr>
        <xdr:cNvPr id="35" name="Straight Connector 34">
          <a:extLst>
            <a:ext uri="{FF2B5EF4-FFF2-40B4-BE49-F238E27FC236}">
              <a16:creationId xmlns:a16="http://schemas.microsoft.com/office/drawing/2014/main" id="{00000000-0008-0000-0300-000023000000}"/>
            </a:ext>
          </a:extLst>
        </xdr:cNvPr>
        <xdr:cNvCxnSpPr/>
      </xdr:nvCxnSpPr>
      <xdr:spPr>
        <a:xfrm>
          <a:off x="6283090" y="2656768"/>
          <a:ext cx="0" cy="21600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567016</xdr:colOff>
      <xdr:row>13</xdr:row>
      <xdr:rowOff>62751</xdr:rowOff>
    </xdr:from>
    <xdr:to>
      <xdr:col>13</xdr:col>
      <xdr:colOff>567016</xdr:colOff>
      <xdr:row>13</xdr:row>
      <xdr:rowOff>278751</xdr:rowOff>
    </xdr:to>
    <xdr:cxnSp macro="">
      <xdr:nvCxnSpPr>
        <xdr:cNvPr id="36" name="Straight Connector 35">
          <a:extLst>
            <a:ext uri="{FF2B5EF4-FFF2-40B4-BE49-F238E27FC236}">
              <a16:creationId xmlns:a16="http://schemas.microsoft.com/office/drawing/2014/main" id="{00000000-0008-0000-0300-000024000000}"/>
            </a:ext>
          </a:extLst>
        </xdr:cNvPr>
        <xdr:cNvCxnSpPr/>
      </xdr:nvCxnSpPr>
      <xdr:spPr>
        <a:xfrm>
          <a:off x="8162168" y="2663490"/>
          <a:ext cx="0" cy="21600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573747</xdr:colOff>
      <xdr:row>13</xdr:row>
      <xdr:rowOff>69473</xdr:rowOff>
    </xdr:from>
    <xdr:to>
      <xdr:col>16</xdr:col>
      <xdr:colOff>573747</xdr:colOff>
      <xdr:row>13</xdr:row>
      <xdr:rowOff>285473</xdr:rowOff>
    </xdr:to>
    <xdr:cxnSp macro="">
      <xdr:nvCxnSpPr>
        <xdr:cNvPr id="37" name="Straight Connector 36">
          <a:extLst>
            <a:ext uri="{FF2B5EF4-FFF2-40B4-BE49-F238E27FC236}">
              <a16:creationId xmlns:a16="http://schemas.microsoft.com/office/drawing/2014/main" id="{00000000-0008-0000-0300-000025000000}"/>
            </a:ext>
          </a:extLst>
        </xdr:cNvPr>
        <xdr:cNvCxnSpPr/>
      </xdr:nvCxnSpPr>
      <xdr:spPr>
        <a:xfrm>
          <a:off x="10007638" y="2670212"/>
          <a:ext cx="0" cy="21600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62080</xdr:colOff>
      <xdr:row>13</xdr:row>
      <xdr:rowOff>70349</xdr:rowOff>
    </xdr:from>
    <xdr:to>
      <xdr:col>20</xdr:col>
      <xdr:colOff>62080</xdr:colOff>
      <xdr:row>13</xdr:row>
      <xdr:rowOff>286349</xdr:rowOff>
    </xdr:to>
    <xdr:cxnSp macro="">
      <xdr:nvCxnSpPr>
        <xdr:cNvPr id="38" name="Straight Connector 37">
          <a:extLst>
            <a:ext uri="{FF2B5EF4-FFF2-40B4-BE49-F238E27FC236}">
              <a16:creationId xmlns:a16="http://schemas.microsoft.com/office/drawing/2014/main" id="{00000000-0008-0000-0300-000026000000}"/>
            </a:ext>
          </a:extLst>
        </xdr:cNvPr>
        <xdr:cNvCxnSpPr/>
      </xdr:nvCxnSpPr>
      <xdr:spPr>
        <a:xfrm>
          <a:off x="11947623" y="2671088"/>
          <a:ext cx="0" cy="21600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38100</xdr:colOff>
      <xdr:row>8</xdr:row>
      <xdr:rowOff>190500</xdr:rowOff>
    </xdr:from>
    <xdr:to>
      <xdr:col>1</xdr:col>
      <xdr:colOff>506100</xdr:colOff>
      <xdr:row>10</xdr:row>
      <xdr:rowOff>146748</xdr:rowOff>
    </xdr:to>
    <xdr:pic>
      <xdr:nvPicPr>
        <xdr:cNvPr id="26" name="Picture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276225" y="2057400"/>
          <a:ext cx="468000" cy="451548"/>
        </a:xfrm>
        <a:prstGeom prst="rect">
          <a:avLst/>
        </a:prstGeom>
      </xdr:spPr>
    </xdr:pic>
    <xdr:clientData/>
  </xdr:twoCellAnchor>
  <xdr:oneCellAnchor>
    <xdr:from>
      <xdr:col>1</xdr:col>
      <xdr:colOff>38100</xdr:colOff>
      <xdr:row>14</xdr:row>
      <xdr:rowOff>171450</xdr:rowOff>
    </xdr:from>
    <xdr:ext cx="468000" cy="468000"/>
    <xdr:pic>
      <xdr:nvPicPr>
        <xdr:cNvPr id="27" name="Picture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273424" y="1471332"/>
          <a:ext cx="468000" cy="468000"/>
        </a:xfrm>
        <a:prstGeom prst="rect">
          <a:avLst/>
        </a:prstGeom>
      </xdr:spPr>
    </xdr:pic>
    <xdr:clientData/>
  </xdr:oneCellAnchor>
  <xdr:twoCellAnchor>
    <xdr:from>
      <xdr:col>2</xdr:col>
      <xdr:colOff>437030</xdr:colOff>
      <xdr:row>19</xdr:row>
      <xdr:rowOff>171289</xdr:rowOff>
    </xdr:from>
    <xdr:to>
      <xdr:col>7</xdr:col>
      <xdr:colOff>75442</xdr:colOff>
      <xdr:row>19</xdr:row>
      <xdr:rowOff>171289</xdr:rowOff>
    </xdr:to>
    <xdr:cxnSp macro="">
      <xdr:nvCxnSpPr>
        <xdr:cNvPr id="30" name="Straight Connector 29">
          <a:extLst>
            <a:ext uri="{FF2B5EF4-FFF2-40B4-BE49-F238E27FC236}">
              <a16:creationId xmlns:a16="http://schemas.microsoft.com/office/drawing/2014/main" id="{00000000-0008-0000-0300-00001E000000}"/>
            </a:ext>
          </a:extLst>
        </xdr:cNvPr>
        <xdr:cNvCxnSpPr/>
      </xdr:nvCxnSpPr>
      <xdr:spPr>
        <a:xfrm>
          <a:off x="1294280" y="4239825"/>
          <a:ext cx="2700019" cy="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212918</xdr:colOff>
      <xdr:row>7</xdr:row>
      <xdr:rowOff>89648</xdr:rowOff>
    </xdr:from>
    <xdr:to>
      <xdr:col>17</xdr:col>
      <xdr:colOff>456447</xdr:colOff>
      <xdr:row>7</xdr:row>
      <xdr:rowOff>89648</xdr:rowOff>
    </xdr:to>
    <xdr:cxnSp macro="">
      <xdr:nvCxnSpPr>
        <xdr:cNvPr id="31" name="Straight Connector 30">
          <a:extLst>
            <a:ext uri="{FF2B5EF4-FFF2-40B4-BE49-F238E27FC236}">
              <a16:creationId xmlns:a16="http://schemas.microsoft.com/office/drawing/2014/main" id="{00000000-0008-0000-0300-00001F000000}"/>
            </a:ext>
          </a:extLst>
        </xdr:cNvPr>
        <xdr:cNvCxnSpPr/>
      </xdr:nvCxnSpPr>
      <xdr:spPr>
        <a:xfrm>
          <a:off x="7709653" y="1210236"/>
          <a:ext cx="2664000" cy="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526673</xdr:colOff>
      <xdr:row>13</xdr:row>
      <xdr:rowOff>67238</xdr:rowOff>
    </xdr:from>
    <xdr:to>
      <xdr:col>20</xdr:col>
      <xdr:colOff>55496</xdr:colOff>
      <xdr:row>13</xdr:row>
      <xdr:rowOff>67238</xdr:rowOff>
    </xdr:to>
    <xdr:cxnSp macro="">
      <xdr:nvCxnSpPr>
        <xdr:cNvPr id="32" name="Straight Connector 31">
          <a:extLst>
            <a:ext uri="{FF2B5EF4-FFF2-40B4-BE49-F238E27FC236}">
              <a16:creationId xmlns:a16="http://schemas.microsoft.com/office/drawing/2014/main" id="{00000000-0008-0000-0300-000020000000}"/>
            </a:ext>
          </a:extLst>
        </xdr:cNvPr>
        <xdr:cNvCxnSpPr/>
      </xdr:nvCxnSpPr>
      <xdr:spPr>
        <a:xfrm>
          <a:off x="6208055" y="2655797"/>
          <a:ext cx="5580000" cy="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350862</xdr:colOff>
      <xdr:row>7</xdr:row>
      <xdr:rowOff>81439</xdr:rowOff>
    </xdr:from>
    <xdr:to>
      <xdr:col>12</xdr:col>
      <xdr:colOff>1361</xdr:colOff>
      <xdr:row>11</xdr:row>
      <xdr:rowOff>24138</xdr:rowOff>
    </xdr:to>
    <xdr:pic>
      <xdr:nvPicPr>
        <xdr:cNvPr id="39" name="Picture 38">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BEBA8EAE-BF5A-486C-A8C5-ECC9F3942E4B}">
              <a14:imgProps xmlns:a14="http://schemas.microsoft.com/office/drawing/2010/main">
                <a14:imgLayer r:embed="rId3">
                  <a14:imgEffect>
                    <a14:brightnessContrast bright="-40000" contrast="-40000"/>
                  </a14:imgEffect>
                </a14:imgLayer>
              </a14:imgProps>
            </a:ext>
            <a:ext uri="{28A0092B-C50C-407E-A947-70E740481C1C}">
              <a14:useLocalDpi xmlns:a14="http://schemas.microsoft.com/office/drawing/2010/main" val="0"/>
            </a:ext>
          </a:extLst>
        </a:blip>
        <a:stretch>
          <a:fillRect/>
        </a:stretch>
      </xdr:blipFill>
      <xdr:spPr>
        <a:xfrm>
          <a:off x="6075387" y="1710214"/>
          <a:ext cx="869699" cy="866624"/>
        </a:xfrm>
        <a:prstGeom prst="rect">
          <a:avLst/>
        </a:prstGeom>
      </xdr:spPr>
    </xdr:pic>
    <xdr:clientData/>
  </xdr:twoCellAnchor>
  <xdr:twoCellAnchor>
    <xdr:from>
      <xdr:col>13</xdr:col>
      <xdr:colOff>204108</xdr:colOff>
      <xdr:row>11</xdr:row>
      <xdr:rowOff>27215</xdr:rowOff>
    </xdr:from>
    <xdr:to>
      <xdr:col>17</xdr:col>
      <xdr:colOff>447637</xdr:colOff>
      <xdr:row>11</xdr:row>
      <xdr:rowOff>27215</xdr:rowOff>
    </xdr:to>
    <xdr:cxnSp macro="">
      <xdr:nvCxnSpPr>
        <xdr:cNvPr id="40" name="Straight Connector 39">
          <a:extLst>
            <a:ext uri="{FF2B5EF4-FFF2-40B4-BE49-F238E27FC236}">
              <a16:creationId xmlns:a16="http://schemas.microsoft.com/office/drawing/2014/main" id="{00000000-0008-0000-0300-000028000000}"/>
            </a:ext>
          </a:extLst>
        </xdr:cNvPr>
        <xdr:cNvCxnSpPr/>
      </xdr:nvCxnSpPr>
      <xdr:spPr>
        <a:xfrm>
          <a:off x="7796894" y="2136322"/>
          <a:ext cx="2692814" cy="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158560</xdr:colOff>
      <xdr:row>29</xdr:row>
      <xdr:rowOff>119276</xdr:rowOff>
    </xdr:from>
    <xdr:to>
      <xdr:col>18</xdr:col>
      <xdr:colOff>476250</xdr:colOff>
      <xdr:row>32</xdr:row>
      <xdr:rowOff>40247</xdr:rowOff>
    </xdr:to>
    <xdr:pic>
      <xdr:nvPicPr>
        <xdr:cNvPr id="41" name="Picture 40">
          <a:hlinkClick xmlns:r="http://schemas.openxmlformats.org/officeDocument/2006/relationships" r:id="rId4"/>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75989" y="6759562"/>
          <a:ext cx="2154654" cy="465256"/>
        </a:xfrm>
        <a:prstGeom prst="rect">
          <a:avLst/>
        </a:prstGeom>
      </xdr:spPr>
    </xdr:pic>
    <xdr:clientData/>
  </xdr:twoCellAnchor>
  <xdr:twoCellAnchor>
    <xdr:from>
      <xdr:col>14</xdr:col>
      <xdr:colOff>491439</xdr:colOff>
      <xdr:row>28</xdr:row>
      <xdr:rowOff>7998</xdr:rowOff>
    </xdr:from>
    <xdr:to>
      <xdr:col>19</xdr:col>
      <xdr:colOff>129851</xdr:colOff>
      <xdr:row>28</xdr:row>
      <xdr:rowOff>7998</xdr:rowOff>
    </xdr:to>
    <xdr:cxnSp macro="">
      <xdr:nvCxnSpPr>
        <xdr:cNvPr id="42" name="Straight Connector 41">
          <a:extLst>
            <a:ext uri="{FF2B5EF4-FFF2-40B4-BE49-F238E27FC236}">
              <a16:creationId xmlns:a16="http://schemas.microsoft.com/office/drawing/2014/main" id="{00000000-0008-0000-0300-00002A000000}"/>
            </a:ext>
          </a:extLst>
        </xdr:cNvPr>
        <xdr:cNvCxnSpPr/>
      </xdr:nvCxnSpPr>
      <xdr:spPr>
        <a:xfrm>
          <a:off x="8696546" y="6457784"/>
          <a:ext cx="2700019" cy="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457200</xdr:colOff>
      <xdr:row>1</xdr:row>
      <xdr:rowOff>76200</xdr:rowOff>
    </xdr:from>
    <xdr:to>
      <xdr:col>7</xdr:col>
      <xdr:colOff>243600</xdr:colOff>
      <xdr:row>3</xdr:row>
      <xdr:rowOff>110250</xdr:rowOff>
    </xdr:to>
    <xdr:pic>
      <xdr:nvPicPr>
        <xdr:cNvPr id="46" name="Picture 45">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6" cstate="print">
          <a:duotone>
            <a:prstClr val="black"/>
            <a:schemeClr val="tx2">
              <a:tint val="45000"/>
              <a:satMod val="400000"/>
            </a:schemeClr>
          </a:duotone>
          <a:extLst>
            <a:ext uri="{28A0092B-C50C-407E-A947-70E740481C1C}">
              <a14:useLocalDpi xmlns:a14="http://schemas.microsoft.com/office/drawing/2010/main" val="0"/>
            </a:ext>
          </a:extLst>
        </a:blip>
        <a:stretch>
          <a:fillRect/>
        </a:stretch>
      </xdr:blipFill>
      <xdr:spPr>
        <a:xfrm>
          <a:off x="3743325" y="228600"/>
          <a:ext cx="396000" cy="396000"/>
        </a:xfrm>
        <a:prstGeom prst="rect">
          <a:avLst/>
        </a:prstGeom>
      </xdr:spPr>
    </xdr:pic>
    <xdr:clientData/>
  </xdr:twoCellAnchor>
  <xdr:twoCellAnchor editAs="oneCell">
    <xdr:from>
      <xdr:col>4</xdr:col>
      <xdr:colOff>177611</xdr:colOff>
      <xdr:row>4</xdr:row>
      <xdr:rowOff>20731</xdr:rowOff>
    </xdr:from>
    <xdr:to>
      <xdr:col>4</xdr:col>
      <xdr:colOff>533129</xdr:colOff>
      <xdr:row>4</xdr:row>
      <xdr:rowOff>380731</xdr:rowOff>
    </xdr:to>
    <xdr:pic>
      <xdr:nvPicPr>
        <xdr:cNvPr id="47" name="Picture 46">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7" cstate="print">
          <a:duotone>
            <a:prstClr val="black"/>
            <a:schemeClr val="accent2">
              <a:tint val="45000"/>
              <a:satMod val="400000"/>
            </a:schemeClr>
          </a:duotone>
          <a:extLst>
            <a:ext uri="{BEBA8EAE-BF5A-486C-A8C5-ECC9F3942E4B}">
              <a14:imgProps xmlns:a14="http://schemas.microsoft.com/office/drawing/2010/main">
                <a14:imgLayer r:embed="rId8">
                  <a14:imgEffect>
                    <a14:colorTemperature colorTemp="11200"/>
                  </a14:imgEffect>
                  <a14:imgEffect>
                    <a14:brightnessContrast bright="40000" contrast="40000"/>
                  </a14:imgEffect>
                </a14:imgLayer>
              </a14:imgProps>
            </a:ext>
            <a:ext uri="{28A0092B-C50C-407E-A947-70E740481C1C}">
              <a14:useLocalDpi xmlns:a14="http://schemas.microsoft.com/office/drawing/2010/main" val="0"/>
            </a:ext>
          </a:extLst>
        </a:blip>
        <a:stretch>
          <a:fillRect/>
        </a:stretch>
      </xdr:blipFill>
      <xdr:spPr>
        <a:xfrm>
          <a:off x="2228287" y="715496"/>
          <a:ext cx="355518" cy="36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257175</xdr:colOff>
      <xdr:row>2</xdr:row>
      <xdr:rowOff>161925</xdr:rowOff>
    </xdr:from>
    <xdr:to>
      <xdr:col>9</xdr:col>
      <xdr:colOff>367575</xdr:colOff>
      <xdr:row>2</xdr:row>
      <xdr:rowOff>161925</xdr:rowOff>
    </xdr:to>
    <xdr:cxnSp macro="">
      <xdr:nvCxnSpPr>
        <xdr:cNvPr id="5" name="Straight Connector 4">
          <a:extLst>
            <a:ext uri="{FF2B5EF4-FFF2-40B4-BE49-F238E27FC236}">
              <a16:creationId xmlns:a16="http://schemas.microsoft.com/office/drawing/2014/main" id="{00000000-0008-0000-0400-000005000000}"/>
            </a:ext>
          </a:extLst>
        </xdr:cNvPr>
        <xdr:cNvCxnSpPr/>
      </xdr:nvCxnSpPr>
      <xdr:spPr>
        <a:xfrm>
          <a:off x="5743575" y="542925"/>
          <a:ext cx="720000" cy="0"/>
        </a:xfrm>
        <a:prstGeom prst="line">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485775</xdr:colOff>
      <xdr:row>6</xdr:row>
      <xdr:rowOff>57151</xdr:rowOff>
    </xdr:from>
    <xdr:to>
      <xdr:col>3</xdr:col>
      <xdr:colOff>200177</xdr:colOff>
      <xdr:row>8</xdr:row>
      <xdr:rowOff>9676</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4975" y="1190626"/>
          <a:ext cx="324002" cy="324000"/>
        </a:xfrm>
        <a:prstGeom prst="rect">
          <a:avLst/>
        </a:prstGeom>
      </xdr:spPr>
    </xdr:pic>
    <xdr:clientData/>
  </xdr:twoCellAnchor>
  <xdr:twoCellAnchor editAs="oneCell">
    <xdr:from>
      <xdr:col>8</xdr:col>
      <xdr:colOff>447675</xdr:colOff>
      <xdr:row>6</xdr:row>
      <xdr:rowOff>57151</xdr:rowOff>
    </xdr:from>
    <xdr:to>
      <xdr:col>9</xdr:col>
      <xdr:colOff>162077</xdr:colOff>
      <xdr:row>8</xdr:row>
      <xdr:rowOff>9676</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675" y="1190626"/>
          <a:ext cx="324002" cy="324000"/>
        </a:xfrm>
        <a:prstGeom prst="rect">
          <a:avLst/>
        </a:prstGeom>
      </xdr:spPr>
    </xdr:pic>
    <xdr:clientData/>
  </xdr:twoCellAnchor>
  <xdr:twoCellAnchor editAs="oneCell">
    <xdr:from>
      <xdr:col>14</xdr:col>
      <xdr:colOff>457200</xdr:colOff>
      <xdr:row>6</xdr:row>
      <xdr:rowOff>57151</xdr:rowOff>
    </xdr:from>
    <xdr:to>
      <xdr:col>15</xdr:col>
      <xdr:colOff>171602</xdr:colOff>
      <xdr:row>8</xdr:row>
      <xdr:rowOff>9676</xdr:rowOff>
    </xdr:to>
    <xdr:pic>
      <xdr:nvPicPr>
        <xdr:cNvPr id="8" name="Pictur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01200" y="1190626"/>
          <a:ext cx="324002" cy="324000"/>
        </a:xfrm>
        <a:prstGeom prst="rect">
          <a:avLst/>
        </a:prstGeom>
      </xdr:spPr>
    </xdr:pic>
    <xdr:clientData/>
  </xdr:twoCellAnchor>
  <xdr:twoCellAnchor>
    <xdr:from>
      <xdr:col>3</xdr:col>
      <xdr:colOff>437934</xdr:colOff>
      <xdr:row>9</xdr:row>
      <xdr:rowOff>146796</xdr:rowOff>
    </xdr:from>
    <xdr:to>
      <xdr:col>7</xdr:col>
      <xdr:colOff>94106</xdr:colOff>
      <xdr:row>18</xdr:row>
      <xdr:rowOff>83845</xdr:rowOff>
    </xdr:to>
    <xdr:grpSp>
      <xdr:nvGrpSpPr>
        <xdr:cNvPr id="21" name="Group 20">
          <a:extLst>
            <a:ext uri="{FF2B5EF4-FFF2-40B4-BE49-F238E27FC236}">
              <a16:creationId xmlns:a16="http://schemas.microsoft.com/office/drawing/2014/main" id="{00000000-0008-0000-0400-000015000000}"/>
            </a:ext>
          </a:extLst>
        </xdr:cNvPr>
        <xdr:cNvGrpSpPr/>
      </xdr:nvGrpSpPr>
      <xdr:grpSpPr>
        <a:xfrm>
          <a:off x="2266734" y="1842246"/>
          <a:ext cx="2170772" cy="1775374"/>
          <a:chOff x="2276475" y="433386"/>
          <a:chExt cx="4067175" cy="3291160"/>
        </a:xfrm>
      </xdr:grpSpPr>
      <xdr:graphicFrame macro="">
        <xdr:nvGraphicFramePr>
          <xdr:cNvPr id="22" name="Chart 21">
            <a:extLst>
              <a:ext uri="{FF2B5EF4-FFF2-40B4-BE49-F238E27FC236}">
                <a16:creationId xmlns:a16="http://schemas.microsoft.com/office/drawing/2014/main" id="{00000000-0008-0000-0400-000016000000}"/>
              </a:ext>
            </a:extLst>
          </xdr:cNvPr>
          <xdr:cNvGraphicFramePr/>
        </xdr:nvGraphicFramePr>
        <xdr:xfrm>
          <a:off x="2276475" y="433386"/>
          <a:ext cx="4067175" cy="315753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3" name="Oval 22">
            <a:extLst>
              <a:ext uri="{FF2B5EF4-FFF2-40B4-BE49-F238E27FC236}">
                <a16:creationId xmlns:a16="http://schemas.microsoft.com/office/drawing/2014/main" id="{00000000-0008-0000-0400-000017000000}"/>
              </a:ext>
            </a:extLst>
          </xdr:cNvPr>
          <xdr:cNvSpPr/>
        </xdr:nvSpPr>
        <xdr:spPr>
          <a:xfrm>
            <a:off x="2990850" y="3276871"/>
            <a:ext cx="2590800" cy="447675"/>
          </a:xfrm>
          <a:prstGeom prst="ellipse">
            <a:avLst/>
          </a:prstGeom>
          <a:gradFill flip="none" rotWithShape="1">
            <a:gsLst>
              <a:gs pos="0">
                <a:schemeClr val="tx1">
                  <a:lumMod val="50000"/>
                  <a:lumOff val="50000"/>
                  <a:alpha val="80000"/>
                </a:schemeClr>
              </a:gs>
              <a:gs pos="100000">
                <a:schemeClr val="bg1">
                  <a:lumMod val="95000"/>
                  <a:alpha val="0"/>
                </a:schemeClr>
              </a:gs>
            </a:gsLst>
            <a:path path="shape">
              <a:fillToRect l="50000" t="50000" r="50000" b="50000"/>
            </a:path>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Oval 23">
            <a:extLst>
              <a:ext uri="{FF2B5EF4-FFF2-40B4-BE49-F238E27FC236}">
                <a16:creationId xmlns:a16="http://schemas.microsoft.com/office/drawing/2014/main" id="{00000000-0008-0000-0400-000018000000}"/>
              </a:ext>
            </a:extLst>
          </xdr:cNvPr>
          <xdr:cNvSpPr/>
        </xdr:nvSpPr>
        <xdr:spPr>
          <a:xfrm>
            <a:off x="2962275" y="676275"/>
            <a:ext cx="2714625" cy="2714625"/>
          </a:xfrm>
          <a:prstGeom prst="ellipse">
            <a:avLst/>
          </a:prstGeom>
          <a:noFill/>
          <a:ln w="152400">
            <a:gradFill>
              <a:gsLst>
                <a:gs pos="0">
                  <a:schemeClr val="tx1">
                    <a:lumMod val="50000"/>
                    <a:lumOff val="50000"/>
                  </a:schemeClr>
                </a:gs>
                <a:gs pos="39000">
                  <a:schemeClr val="bg1">
                    <a:lumMod val="95000"/>
                  </a:schemeClr>
                </a:gs>
                <a:gs pos="76000">
                  <a:schemeClr val="tx1">
                    <a:lumMod val="50000"/>
                    <a:lumOff val="50000"/>
                  </a:schemeClr>
                </a:gs>
                <a:gs pos="100000">
                  <a:schemeClr val="bg1">
                    <a:lumMod val="95000"/>
                  </a:schemeClr>
                </a:gs>
              </a:gsLst>
              <a:lin ang="5400000" scaled="1"/>
            </a:gra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24">
            <a:extLst>
              <a:ext uri="{FF2B5EF4-FFF2-40B4-BE49-F238E27FC236}">
                <a16:creationId xmlns:a16="http://schemas.microsoft.com/office/drawing/2014/main" id="{00000000-0008-0000-0400-000019000000}"/>
              </a:ext>
            </a:extLst>
          </xdr:cNvPr>
          <xdr:cNvSpPr/>
        </xdr:nvSpPr>
        <xdr:spPr>
          <a:xfrm>
            <a:off x="4164221" y="2622048"/>
            <a:ext cx="339309" cy="708301"/>
          </a:xfrm>
          <a:prstGeom prst="rect">
            <a:avLst/>
          </a:prstGeom>
          <a:noFill/>
        </xdr:spPr>
        <xdr:txBody>
          <a:bodyPr wrap="none" lIns="91440" tIns="45720" rIns="91440" bIns="45720">
            <a:spAutoFit/>
          </a:bodyPr>
          <a:lstStyle/>
          <a:p>
            <a:pPr algn="ctr"/>
            <a:endParaRPr lang="en-US" sz="2000" b="1" cap="none" spc="50">
              <a:ln w="0"/>
              <a:gradFill flip="none" rotWithShape="1">
                <a:gsLst>
                  <a:gs pos="0">
                    <a:srgbClr val="0070C0">
                      <a:shade val="30000"/>
                      <a:satMod val="115000"/>
                    </a:srgbClr>
                  </a:gs>
                  <a:gs pos="50000">
                    <a:srgbClr val="0070C0">
                      <a:shade val="67500"/>
                      <a:satMod val="115000"/>
                    </a:srgbClr>
                  </a:gs>
                  <a:gs pos="100000">
                    <a:srgbClr val="0070C0">
                      <a:shade val="100000"/>
                      <a:satMod val="115000"/>
                    </a:srgbClr>
                  </a:gs>
                </a:gsLst>
                <a:lin ang="16200000" scaled="1"/>
                <a:tileRect/>
              </a:gradFill>
              <a:effectLst>
                <a:innerShdw blurRad="63500" dist="50800" dir="13500000">
                  <a:srgbClr val="000000">
                    <a:alpha val="50000"/>
                  </a:srgbClr>
                </a:innerShdw>
              </a:effectLst>
              <a:latin typeface="Arial Rounded MT Bold" panose="020F0704030504030204" pitchFamily="34" charset="0"/>
            </a:endParaRPr>
          </a:p>
        </xdr:txBody>
      </xdr:sp>
    </xdr:grpSp>
    <xdr:clientData/>
  </xdr:twoCellAnchor>
  <xdr:twoCellAnchor editAs="oneCell">
    <xdr:from>
      <xdr:col>16</xdr:col>
      <xdr:colOff>16478</xdr:colOff>
      <xdr:row>9</xdr:row>
      <xdr:rowOff>138330</xdr:rowOff>
    </xdr:from>
    <xdr:to>
      <xdr:col>18</xdr:col>
      <xdr:colOff>534243</xdr:colOff>
      <xdr:row>18</xdr:row>
      <xdr:rowOff>39772</xdr:rowOff>
    </xdr:to>
    <xdr:pic>
      <xdr:nvPicPr>
        <xdr:cNvPr id="28" name="Picture 27">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3"/>
        <a:stretch>
          <a:fillRect/>
        </a:stretch>
      </xdr:blipFill>
      <xdr:spPr>
        <a:xfrm>
          <a:off x="9846278" y="1824255"/>
          <a:ext cx="1736965" cy="1739767"/>
        </a:xfrm>
        <a:prstGeom prst="rect">
          <a:avLst/>
        </a:prstGeom>
      </xdr:spPr>
    </xdr:pic>
    <xdr:clientData/>
  </xdr:twoCellAnchor>
  <xdr:twoCellAnchor>
    <xdr:from>
      <xdr:col>4</xdr:col>
      <xdr:colOff>304800</xdr:colOff>
      <xdr:row>27</xdr:row>
      <xdr:rowOff>38100</xdr:rowOff>
    </xdr:from>
    <xdr:to>
      <xdr:col>6</xdr:col>
      <xdr:colOff>269400</xdr:colOff>
      <xdr:row>27</xdr:row>
      <xdr:rowOff>38100</xdr:rowOff>
    </xdr:to>
    <xdr:cxnSp macro="">
      <xdr:nvCxnSpPr>
        <xdr:cNvPr id="29" name="Straight Connector 28">
          <a:extLst>
            <a:ext uri="{FF2B5EF4-FFF2-40B4-BE49-F238E27FC236}">
              <a16:creationId xmlns:a16="http://schemas.microsoft.com/office/drawing/2014/main" id="{00000000-0008-0000-0400-00001D000000}"/>
            </a:ext>
          </a:extLst>
        </xdr:cNvPr>
        <xdr:cNvCxnSpPr/>
      </xdr:nvCxnSpPr>
      <xdr:spPr>
        <a:xfrm>
          <a:off x="2743200" y="5229225"/>
          <a:ext cx="1260000" cy="0"/>
        </a:xfrm>
        <a:prstGeom prst="line">
          <a:avLst/>
        </a:prstGeom>
        <a:ln>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276225</xdr:colOff>
      <xdr:row>27</xdr:row>
      <xdr:rowOff>38100</xdr:rowOff>
    </xdr:from>
    <xdr:to>
      <xdr:col>12</xdr:col>
      <xdr:colOff>317025</xdr:colOff>
      <xdr:row>27</xdr:row>
      <xdr:rowOff>38100</xdr:rowOff>
    </xdr:to>
    <xdr:cxnSp macro="">
      <xdr:nvCxnSpPr>
        <xdr:cNvPr id="32" name="Straight Connector 31">
          <a:extLst>
            <a:ext uri="{FF2B5EF4-FFF2-40B4-BE49-F238E27FC236}">
              <a16:creationId xmlns:a16="http://schemas.microsoft.com/office/drawing/2014/main" id="{00000000-0008-0000-0400-000020000000}"/>
            </a:ext>
          </a:extLst>
        </xdr:cNvPr>
        <xdr:cNvCxnSpPr/>
      </xdr:nvCxnSpPr>
      <xdr:spPr>
        <a:xfrm>
          <a:off x="6448425" y="5229225"/>
          <a:ext cx="1260000" cy="0"/>
        </a:xfrm>
        <a:prstGeom prst="line">
          <a:avLst/>
        </a:prstGeom>
        <a:ln>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304800</xdr:colOff>
      <xdr:row>27</xdr:row>
      <xdr:rowOff>38100</xdr:rowOff>
    </xdr:from>
    <xdr:to>
      <xdr:col>18</xdr:col>
      <xdr:colOff>345600</xdr:colOff>
      <xdr:row>27</xdr:row>
      <xdr:rowOff>38100</xdr:rowOff>
    </xdr:to>
    <xdr:cxnSp macro="">
      <xdr:nvCxnSpPr>
        <xdr:cNvPr id="33" name="Straight Connector 32">
          <a:extLst>
            <a:ext uri="{FF2B5EF4-FFF2-40B4-BE49-F238E27FC236}">
              <a16:creationId xmlns:a16="http://schemas.microsoft.com/office/drawing/2014/main" id="{00000000-0008-0000-0400-000021000000}"/>
            </a:ext>
          </a:extLst>
        </xdr:cNvPr>
        <xdr:cNvCxnSpPr/>
      </xdr:nvCxnSpPr>
      <xdr:spPr>
        <a:xfrm>
          <a:off x="10134600" y="5229225"/>
          <a:ext cx="1260000" cy="0"/>
        </a:xfrm>
        <a:prstGeom prst="line">
          <a:avLst/>
        </a:prstGeom>
        <a:ln>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0</xdr:row>
      <xdr:rowOff>133350</xdr:rowOff>
    </xdr:from>
    <xdr:to>
      <xdr:col>1</xdr:col>
      <xdr:colOff>418425</xdr:colOff>
      <xdr:row>5</xdr:row>
      <xdr:rowOff>56475</xdr:rowOff>
    </xdr:to>
    <xdr:grpSp>
      <xdr:nvGrpSpPr>
        <xdr:cNvPr id="34" name="Group 33">
          <a:extLst>
            <a:ext uri="{FF2B5EF4-FFF2-40B4-BE49-F238E27FC236}">
              <a16:creationId xmlns:a16="http://schemas.microsoft.com/office/drawing/2014/main" id="{00000000-0008-0000-0400-000022000000}"/>
            </a:ext>
          </a:extLst>
        </xdr:cNvPr>
        <xdr:cNvGrpSpPr/>
      </xdr:nvGrpSpPr>
      <xdr:grpSpPr>
        <a:xfrm>
          <a:off x="200025" y="133350"/>
          <a:ext cx="828000" cy="828000"/>
          <a:chOff x="43998" y="2162163"/>
          <a:chExt cx="252000" cy="252000"/>
        </a:xfrm>
      </xdr:grpSpPr>
      <xdr:sp macro="" textlink="">
        <xdr:nvSpPr>
          <xdr:cNvPr id="35" name="Oval 34">
            <a:extLst>
              <a:ext uri="{FF2B5EF4-FFF2-40B4-BE49-F238E27FC236}">
                <a16:creationId xmlns:a16="http://schemas.microsoft.com/office/drawing/2014/main" id="{00000000-0008-0000-0400-000023000000}"/>
              </a:ext>
            </a:extLst>
          </xdr:cNvPr>
          <xdr:cNvSpPr/>
        </xdr:nvSpPr>
        <xdr:spPr>
          <a:xfrm>
            <a:off x="43998" y="2162163"/>
            <a:ext cx="252000" cy="252000"/>
          </a:xfrm>
          <a:prstGeom prst="ellipse">
            <a:avLst/>
          </a:prstGeom>
          <a:solidFill>
            <a:schemeClr val="accent5">
              <a:lumMod val="75000"/>
              <a:alpha val="50000"/>
            </a:schemeClr>
          </a:solidFill>
          <a:ln w="28575">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IN"/>
          </a:p>
        </xdr:txBody>
      </xdr:sp>
      <xdr:pic>
        <xdr:nvPicPr>
          <xdr:cNvPr id="36" name="Picture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4" cstate="print">
            <a:duotone>
              <a:prstClr val="black"/>
              <a:srgbClr val="D9C3A5">
                <a:tint val="50000"/>
                <a:satMod val="180000"/>
              </a:srgbClr>
            </a:duotone>
            <a:extLst>
              <a:ext uri="{28A0092B-C50C-407E-A947-70E740481C1C}">
                <a14:useLocalDpi xmlns:a14="http://schemas.microsoft.com/office/drawing/2010/main" val="0"/>
              </a:ext>
            </a:extLst>
          </a:blip>
          <a:stretch>
            <a:fillRect/>
          </a:stretch>
        </xdr:blipFill>
        <xdr:spPr>
          <a:xfrm>
            <a:off x="87534" y="2206032"/>
            <a:ext cx="164348" cy="164348"/>
          </a:xfrm>
          <a:prstGeom prst="rect">
            <a:avLst/>
          </a:prstGeom>
        </xdr:spPr>
      </xdr:pic>
    </xdr:grpSp>
    <xdr:clientData/>
  </xdr:twoCellAnchor>
  <xdr:twoCellAnchor>
    <xdr:from>
      <xdr:col>0</xdr:col>
      <xdr:colOff>0</xdr:colOff>
      <xdr:row>8</xdr:row>
      <xdr:rowOff>161925</xdr:rowOff>
    </xdr:from>
    <xdr:to>
      <xdr:col>0</xdr:col>
      <xdr:colOff>72000</xdr:colOff>
      <xdr:row>14</xdr:row>
      <xdr:rowOff>12075</xdr:rowOff>
    </xdr:to>
    <xdr:sp macro="" textlink="">
      <xdr:nvSpPr>
        <xdr:cNvPr id="38" name="Rectangle 37">
          <a:extLst>
            <a:ext uri="{FF2B5EF4-FFF2-40B4-BE49-F238E27FC236}">
              <a16:creationId xmlns:a16="http://schemas.microsoft.com/office/drawing/2014/main" id="{00000000-0008-0000-0400-000026000000}"/>
            </a:ext>
          </a:extLst>
        </xdr:cNvPr>
        <xdr:cNvSpPr/>
      </xdr:nvSpPr>
      <xdr:spPr>
        <a:xfrm>
          <a:off x="0" y="1666875"/>
          <a:ext cx="72000" cy="9360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editAs="oneCell">
    <xdr:from>
      <xdr:col>0</xdr:col>
      <xdr:colOff>381000</xdr:colOff>
      <xdr:row>9</xdr:row>
      <xdr:rowOff>47625</xdr:rowOff>
    </xdr:from>
    <xdr:to>
      <xdr:col>1</xdr:col>
      <xdr:colOff>311400</xdr:colOff>
      <xdr:row>12</xdr:row>
      <xdr:rowOff>44700</xdr:rowOff>
    </xdr:to>
    <xdr:pic>
      <xdr:nvPicPr>
        <xdr:cNvPr id="42" name="Picture 41">
          <a:hlinkClick xmlns:r="http://schemas.openxmlformats.org/officeDocument/2006/relationships" r:id="rId5"/>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6" cstate="print">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81000" y="1733550"/>
          <a:ext cx="540000" cy="540000"/>
        </a:xfrm>
        <a:prstGeom prst="rect">
          <a:avLst/>
        </a:prstGeom>
      </xdr:spPr>
    </xdr:pic>
    <xdr:clientData/>
  </xdr:twoCellAnchor>
  <xdr:twoCellAnchor editAs="oneCell">
    <xdr:from>
      <xdr:col>23</xdr:col>
      <xdr:colOff>428625</xdr:colOff>
      <xdr:row>19</xdr:row>
      <xdr:rowOff>123809</xdr:rowOff>
    </xdr:from>
    <xdr:to>
      <xdr:col>29</xdr:col>
      <xdr:colOff>323850</xdr:colOff>
      <xdr:row>30</xdr:row>
      <xdr:rowOff>113619</xdr:rowOff>
    </xdr:to>
    <xdr:pic>
      <xdr:nvPicPr>
        <xdr:cNvPr id="45" name="Picture 44">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7"/>
        <a:stretch>
          <a:fillRect/>
        </a:stretch>
      </xdr:blipFill>
      <xdr:spPr>
        <a:xfrm>
          <a:off x="14525625" y="3829034"/>
          <a:ext cx="3552825" cy="2028160"/>
        </a:xfrm>
        <a:prstGeom prst="rect">
          <a:avLst/>
        </a:prstGeom>
      </xdr:spPr>
    </xdr:pic>
    <xdr:clientData/>
  </xdr:twoCellAnchor>
  <xdr:twoCellAnchor>
    <xdr:from>
      <xdr:col>5</xdr:col>
      <xdr:colOff>514350</xdr:colOff>
      <xdr:row>5</xdr:row>
      <xdr:rowOff>9525</xdr:rowOff>
    </xdr:from>
    <xdr:to>
      <xdr:col>6</xdr:col>
      <xdr:colOff>44550</xdr:colOff>
      <xdr:row>5</xdr:row>
      <xdr:rowOff>225525</xdr:rowOff>
    </xdr:to>
    <xdr:sp macro="" textlink="">
      <xdr:nvSpPr>
        <xdr:cNvPr id="48" name="Oval 47">
          <a:extLst>
            <a:ext uri="{FF2B5EF4-FFF2-40B4-BE49-F238E27FC236}">
              <a16:creationId xmlns:a16="http://schemas.microsoft.com/office/drawing/2014/main" id="{00000000-0008-0000-0400-000030000000}"/>
            </a:ext>
          </a:extLst>
        </xdr:cNvPr>
        <xdr:cNvSpPr/>
      </xdr:nvSpPr>
      <xdr:spPr>
        <a:xfrm>
          <a:off x="3562350" y="914400"/>
          <a:ext cx="216000" cy="216000"/>
        </a:xfrm>
        <a:prstGeom prst="ellips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b="1" i="1">
              <a:latin typeface="Monotype Corsiva" panose="03010101010201010101" pitchFamily="66" charset="0"/>
            </a:rPr>
            <a:t>i</a:t>
          </a:r>
        </a:p>
      </xdr:txBody>
    </xdr:sp>
    <xdr:clientData/>
  </xdr:twoCellAnchor>
  <xdr:twoCellAnchor editAs="oneCell">
    <xdr:from>
      <xdr:col>0</xdr:col>
      <xdr:colOff>333375</xdr:colOff>
      <xdr:row>15</xdr:row>
      <xdr:rowOff>28575</xdr:rowOff>
    </xdr:from>
    <xdr:to>
      <xdr:col>1</xdr:col>
      <xdr:colOff>263775</xdr:colOff>
      <xdr:row>17</xdr:row>
      <xdr:rowOff>6600</xdr:rowOff>
    </xdr:to>
    <xdr:pic>
      <xdr:nvPicPr>
        <xdr:cNvPr id="49" name="Picture 48">
          <a:hlinkClick xmlns:r="http://schemas.openxmlformats.org/officeDocument/2006/relationships" r:id="rId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9" cstate="print">
          <a:duotone>
            <a:prstClr val="black"/>
            <a:schemeClr val="tx2">
              <a:tint val="45000"/>
              <a:satMod val="400000"/>
            </a:schemeClr>
          </a:duotone>
          <a:extLst>
            <a:ext uri="{28A0092B-C50C-407E-A947-70E740481C1C}">
              <a14:useLocalDpi xmlns:a14="http://schemas.microsoft.com/office/drawing/2010/main" val="0"/>
            </a:ext>
          </a:extLst>
        </a:blip>
        <a:stretch>
          <a:fillRect/>
        </a:stretch>
      </xdr:blipFill>
      <xdr:spPr>
        <a:xfrm>
          <a:off x="333375" y="2809875"/>
          <a:ext cx="540000" cy="540000"/>
        </a:xfrm>
        <a:prstGeom prst="rect">
          <a:avLst/>
        </a:prstGeom>
      </xdr:spPr>
    </xdr:pic>
    <xdr:clientData/>
  </xdr:twoCellAnchor>
  <xdr:twoCellAnchor editAs="oneCell">
    <xdr:from>
      <xdr:col>0</xdr:col>
      <xdr:colOff>304800</xdr:colOff>
      <xdr:row>21</xdr:row>
      <xdr:rowOff>38100</xdr:rowOff>
    </xdr:from>
    <xdr:to>
      <xdr:col>1</xdr:col>
      <xdr:colOff>235200</xdr:colOff>
      <xdr:row>23</xdr:row>
      <xdr:rowOff>168525</xdr:rowOff>
    </xdr:to>
    <xdr:pic>
      <xdr:nvPicPr>
        <xdr:cNvPr id="50" name="Picture 49">
          <a:hlinkClick xmlns:r="http://schemas.openxmlformats.org/officeDocument/2006/relationships" r:id="rId10"/>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1" cstate="print">
          <a:duotone>
            <a:prstClr val="black"/>
            <a:schemeClr val="accent1">
              <a:tint val="45000"/>
              <a:satMod val="400000"/>
            </a:schemeClr>
          </a:duotone>
          <a:extLst>
            <a:ext uri="{28A0092B-C50C-407E-A947-70E740481C1C}">
              <a14:useLocalDpi xmlns:a14="http://schemas.microsoft.com/office/drawing/2010/main" val="0"/>
            </a:ext>
          </a:extLst>
        </a:blip>
        <a:stretch>
          <a:fillRect/>
        </a:stretch>
      </xdr:blipFill>
      <xdr:spPr>
        <a:xfrm>
          <a:off x="304800" y="4105275"/>
          <a:ext cx="540000" cy="540000"/>
        </a:xfrm>
        <a:prstGeom prst="rect">
          <a:avLst/>
        </a:prstGeom>
      </xdr:spPr>
    </xdr:pic>
    <xdr:clientData/>
  </xdr:twoCellAnchor>
  <xdr:twoCellAnchor>
    <xdr:from>
      <xdr:col>18</xdr:col>
      <xdr:colOff>190499</xdr:colOff>
      <xdr:row>9</xdr:row>
      <xdr:rowOff>28575</xdr:rowOff>
    </xdr:from>
    <xdr:to>
      <xdr:col>20</xdr:col>
      <xdr:colOff>47624</xdr:colOff>
      <xdr:row>13</xdr:row>
      <xdr:rowOff>95250</xdr:rowOff>
    </xdr:to>
    <xdr:sp macro="" textlink="'My Configuration'!AF8">
      <xdr:nvSpPr>
        <xdr:cNvPr id="51" name="Speech Bubble: Oval 50">
          <a:extLst>
            <a:ext uri="{FF2B5EF4-FFF2-40B4-BE49-F238E27FC236}">
              <a16:creationId xmlns:a16="http://schemas.microsoft.com/office/drawing/2014/main" id="{00000000-0008-0000-0400-000033000000}"/>
            </a:ext>
          </a:extLst>
        </xdr:cNvPr>
        <xdr:cNvSpPr/>
      </xdr:nvSpPr>
      <xdr:spPr>
        <a:xfrm>
          <a:off x="11239499" y="1714500"/>
          <a:ext cx="1076325" cy="790575"/>
        </a:xfrm>
        <a:prstGeom prst="wedgeEllipseCallout">
          <a:avLst>
            <a:gd name="adj1" fmla="val -87500"/>
            <a:gd name="adj2" fmla="val 31636"/>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fld id="{562EEFFB-A1D9-47C5-9582-DC45292485FA}" type="TxLink">
            <a:rPr lang="en-US" sz="1400" b="1" i="0" u="none" strike="noStrike">
              <a:solidFill>
                <a:schemeClr val="accent1">
                  <a:lumMod val="75000"/>
                </a:schemeClr>
              </a:solidFill>
              <a:latin typeface="Tahoma" panose="020B0604030504040204" pitchFamily="34" charset="0"/>
              <a:ea typeface="Tahoma" panose="020B0604030504040204" pitchFamily="34" charset="0"/>
              <a:cs typeface="Tahoma" panose="020B0604030504040204" pitchFamily="34" charset="0"/>
            </a:rPr>
            <a:pPr algn="l"/>
            <a:t>63.00%</a:t>
          </a:fld>
          <a:endParaRPr lang="en-IN" sz="1100">
            <a:solidFill>
              <a:schemeClr val="accent1">
                <a:lumMod val="7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333375</xdr:colOff>
      <xdr:row>22</xdr:row>
      <xdr:rowOff>9525</xdr:rowOff>
    </xdr:from>
    <xdr:to>
      <xdr:col>6</xdr:col>
      <xdr:colOff>549375</xdr:colOff>
      <xdr:row>22</xdr:row>
      <xdr:rowOff>225525</xdr:rowOff>
    </xdr:to>
    <xdr:sp macro="" textlink="">
      <xdr:nvSpPr>
        <xdr:cNvPr id="52" name="Oval 51">
          <a:extLst>
            <a:ext uri="{FF2B5EF4-FFF2-40B4-BE49-F238E27FC236}">
              <a16:creationId xmlns:a16="http://schemas.microsoft.com/office/drawing/2014/main" id="{00000000-0008-0000-0400-000034000000}"/>
            </a:ext>
          </a:extLst>
        </xdr:cNvPr>
        <xdr:cNvSpPr/>
      </xdr:nvSpPr>
      <xdr:spPr>
        <a:xfrm>
          <a:off x="4067175" y="4257675"/>
          <a:ext cx="216000" cy="216000"/>
        </a:xfrm>
        <a:prstGeom prst="ellips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b="1" i="1">
              <a:latin typeface="Monotype Corsiva" panose="03010101010201010101" pitchFamily="66" charset="0"/>
            </a:rPr>
            <a:t>i</a:t>
          </a:r>
        </a:p>
      </xdr:txBody>
    </xdr:sp>
    <xdr:clientData/>
  </xdr:twoCellAnchor>
  <xdr:twoCellAnchor editAs="oneCell">
    <xdr:from>
      <xdr:col>2</xdr:col>
      <xdr:colOff>485775</xdr:colOff>
      <xdr:row>23</xdr:row>
      <xdr:rowOff>38101</xdr:rowOff>
    </xdr:from>
    <xdr:to>
      <xdr:col>3</xdr:col>
      <xdr:colOff>200177</xdr:colOff>
      <xdr:row>25</xdr:row>
      <xdr:rowOff>151</xdr:rowOff>
    </xdr:to>
    <xdr:pic>
      <xdr:nvPicPr>
        <xdr:cNvPr id="53" name="Picture 52">
          <a:extLst>
            <a:ext uri="{FF2B5EF4-FFF2-40B4-BE49-F238E27FC236}">
              <a16:creationId xmlns:a16="http://schemas.microsoft.com/office/drawing/2014/main" id="{00000000-0008-0000-04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4975" y="4514851"/>
          <a:ext cx="324002" cy="324000"/>
        </a:xfrm>
        <a:prstGeom prst="rect">
          <a:avLst/>
        </a:prstGeom>
      </xdr:spPr>
    </xdr:pic>
    <xdr:clientData/>
  </xdr:twoCellAnchor>
  <xdr:twoCellAnchor editAs="oneCell">
    <xdr:from>
      <xdr:col>8</xdr:col>
      <xdr:colOff>447675</xdr:colOff>
      <xdr:row>23</xdr:row>
      <xdr:rowOff>66676</xdr:rowOff>
    </xdr:from>
    <xdr:to>
      <xdr:col>9</xdr:col>
      <xdr:colOff>162077</xdr:colOff>
      <xdr:row>25</xdr:row>
      <xdr:rowOff>28726</xdr:rowOff>
    </xdr:to>
    <xdr:pic>
      <xdr:nvPicPr>
        <xdr:cNvPr id="54" name="Picture 53">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675" y="4543426"/>
          <a:ext cx="324002" cy="324000"/>
        </a:xfrm>
        <a:prstGeom prst="rect">
          <a:avLst/>
        </a:prstGeom>
      </xdr:spPr>
    </xdr:pic>
    <xdr:clientData/>
  </xdr:twoCellAnchor>
  <xdr:twoCellAnchor editAs="oneCell">
    <xdr:from>
      <xdr:col>14</xdr:col>
      <xdr:colOff>457200</xdr:colOff>
      <xdr:row>23</xdr:row>
      <xdr:rowOff>66676</xdr:rowOff>
    </xdr:from>
    <xdr:to>
      <xdr:col>15</xdr:col>
      <xdr:colOff>171602</xdr:colOff>
      <xdr:row>25</xdr:row>
      <xdr:rowOff>28726</xdr:rowOff>
    </xdr:to>
    <xdr:pic>
      <xdr:nvPicPr>
        <xdr:cNvPr id="55" name="Picture 54">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67800" y="4543426"/>
          <a:ext cx="324002" cy="324000"/>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0.38999</cdr:x>
      <cdr:y>0.4182</cdr:y>
    </cdr:from>
    <cdr:to>
      <cdr:x>0.63571</cdr:x>
      <cdr:y>0.5449</cdr:y>
    </cdr:to>
    <cdr:sp macro="" textlink="">
      <cdr:nvSpPr>
        <cdr:cNvPr id="2" name="Oval 1"/>
        <cdr:cNvSpPr/>
      </cdr:nvSpPr>
      <cdr:spPr>
        <a:xfrm xmlns:a="http://schemas.openxmlformats.org/drawingml/2006/main">
          <a:off x="846580" y="704003"/>
          <a:ext cx="533400" cy="213289"/>
        </a:xfrm>
        <a:prstGeom xmlns:a="http://schemas.openxmlformats.org/drawingml/2006/main" prst="ellipse">
          <a:avLst/>
        </a:prstGeom>
        <a:solidFill xmlns:a="http://schemas.openxmlformats.org/drawingml/2006/main">
          <a:srgbClr val="002060"/>
        </a:solidFill>
        <a:ln xmlns:a="http://schemas.openxmlformats.org/drawingml/2006/main">
          <a:noFill/>
        </a:ln>
        <a:effectLst xmlns:a="http://schemas.openxmlformats.org/drawingml/2006/main">
          <a:outerShdw blurRad="107950" dist="12700" dir="5400000" algn="ctr">
            <a:srgbClr val="000000"/>
          </a:outerShdw>
        </a:effectLst>
        <a:scene3d xmlns:a="http://schemas.openxmlformats.org/drawingml/2006/main">
          <a:camera prst="orthographicFront">
            <a:rot lat="0" lon="0" rev="0"/>
          </a:camera>
          <a:lightRig rig="soft" dir="t">
            <a:rot lat="0" lon="0" rev="0"/>
          </a:lightRig>
        </a:scene3d>
        <a:sp3d xmlns:a="http://schemas.openxmlformats.org/drawingml/2006/main" contourW="44450" prstMaterial="matte">
          <a:bevelT w="63500" h="63500" prst="artDeco"/>
          <a:contourClr>
            <a:srgbClr val="FFFFFF"/>
          </a:contourClr>
        </a:sp3d>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0.35688</cdr:x>
      <cdr:y>0.32621</cdr:y>
    </cdr:from>
    <cdr:to>
      <cdr:x>0.63881</cdr:x>
      <cdr:y>0.68976</cdr:y>
    </cdr:to>
    <cdr:sp macro="" textlink="'My Dashboard'!$F$10">
      <cdr:nvSpPr>
        <cdr:cNvPr id="3" name="Rounded Rectangle 2"/>
        <cdr:cNvSpPr/>
      </cdr:nvSpPr>
      <cdr:spPr>
        <a:xfrm xmlns:a="http://schemas.openxmlformats.org/drawingml/2006/main">
          <a:off x="778843" y="554847"/>
          <a:ext cx="615270" cy="618356"/>
        </a:xfrm>
        <a:prstGeom xmlns:a="http://schemas.openxmlformats.org/drawingml/2006/main" prst="ellipse">
          <a:avLst/>
        </a:prstGeom>
        <a:solidFill xmlns:a="http://schemas.openxmlformats.org/drawingml/2006/main">
          <a:srgbClr val="7030A0"/>
        </a:solidFill>
        <a:ln xmlns:a="http://schemas.openxmlformats.org/drawingml/2006/main" w="38100">
          <a:solidFill>
            <a:schemeClr val="bg2"/>
          </a:solidFill>
        </a:ln>
      </cdr:spPr>
      <cdr:style>
        <a:lnRef xmlns:a="http://schemas.openxmlformats.org/drawingml/2006/main" idx="0">
          <a:schemeClr val="accent1"/>
        </a:lnRef>
        <a:fillRef xmlns:a="http://schemas.openxmlformats.org/drawingml/2006/main" idx="3">
          <a:schemeClr val="accent1"/>
        </a:fillRef>
        <a:effectRef xmlns:a="http://schemas.openxmlformats.org/drawingml/2006/main" idx="3">
          <a:schemeClr val="accent1"/>
        </a:effectRef>
        <a:fontRef xmlns:a="http://schemas.openxmlformats.org/drawingml/2006/main" idx="minor">
          <a:schemeClr val="lt1"/>
        </a:fontRef>
      </cdr:style>
      <cdr:txBody>
        <a:bodyPr xmlns:a="http://schemas.openxmlformats.org/drawingml/2006/main" rot="0" spcFirstLastPara="0" vert="horz" wrap="square" lIns="0" tIns="0" rIns="0" bIns="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marL="0" indent="0" algn="ctr"/>
          <a:fld id="{AAE065DB-CBBA-4D03-A960-1D2D0F452A3B}" type="TxLink">
            <a:rPr lang="en-US" sz="800" b="0" i="0" u="none" strike="noStrike">
              <a:solidFill>
                <a:schemeClr val="bg1"/>
              </a:solidFill>
              <a:latin typeface="Tahoma"/>
              <a:ea typeface="Tahoma"/>
              <a:cs typeface="Tahoma"/>
            </a:rPr>
            <a:pPr marL="0" indent="0" algn="ctr"/>
            <a:t>63.00%</a:t>
          </a:fld>
          <a:endParaRPr lang="en-US" sz="800" b="0" i="0" u="none"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2</xdr:col>
      <xdr:colOff>104775</xdr:colOff>
      <xdr:row>1</xdr:row>
      <xdr:rowOff>85725</xdr:rowOff>
    </xdr:from>
    <xdr:to>
      <xdr:col>4</xdr:col>
      <xdr:colOff>603517</xdr:colOff>
      <xdr:row>3</xdr:row>
      <xdr:rowOff>75681</xdr:rowOff>
    </xdr:to>
    <xdr:pic>
      <xdr:nvPicPr>
        <xdr:cNvPr id="2" name="Picture 1">
          <a:hlinkClick xmlns:r="http://schemas.openxmlformats.org/officeDocument/2006/relationships" r:id="rId1"/>
          <a:extLst>
            <a:ext uri="{FF2B5EF4-FFF2-40B4-BE49-F238E27FC236}">
              <a16:creationId xmlns:a16="http://schemas.microsoft.com/office/drawing/2014/main" id="{0C5D0D46-D3EF-4469-A5E8-01BBFFD8A3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3975" y="2371725"/>
          <a:ext cx="1717942" cy="3709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276225</xdr:colOff>
      <xdr:row>1</xdr:row>
      <xdr:rowOff>150018</xdr:rowOff>
    </xdr:from>
    <xdr:to>
      <xdr:col>10</xdr:col>
      <xdr:colOff>123825</xdr:colOff>
      <xdr:row>19</xdr:row>
      <xdr:rowOff>11908</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2286000" y="350043"/>
          <a:ext cx="4067175" cy="3309940"/>
          <a:chOff x="2276475" y="433386"/>
          <a:chExt cx="4067175" cy="3291160"/>
        </a:xfrm>
      </xdr:grpSpPr>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2276475" y="433386"/>
          <a:ext cx="4067175" cy="315753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Oval 3">
            <a:extLst>
              <a:ext uri="{FF2B5EF4-FFF2-40B4-BE49-F238E27FC236}">
                <a16:creationId xmlns:a16="http://schemas.microsoft.com/office/drawing/2014/main" id="{00000000-0008-0000-0600-000004000000}"/>
              </a:ext>
            </a:extLst>
          </xdr:cNvPr>
          <xdr:cNvSpPr/>
        </xdr:nvSpPr>
        <xdr:spPr>
          <a:xfrm>
            <a:off x="2990850" y="3276871"/>
            <a:ext cx="2590800" cy="447675"/>
          </a:xfrm>
          <a:prstGeom prst="ellipse">
            <a:avLst/>
          </a:prstGeom>
          <a:gradFill flip="none" rotWithShape="1">
            <a:gsLst>
              <a:gs pos="0">
                <a:schemeClr val="tx1">
                  <a:lumMod val="50000"/>
                  <a:lumOff val="50000"/>
                  <a:alpha val="80000"/>
                </a:schemeClr>
              </a:gs>
              <a:gs pos="100000">
                <a:schemeClr val="bg1">
                  <a:lumMod val="95000"/>
                  <a:alpha val="0"/>
                </a:schemeClr>
              </a:gs>
            </a:gsLst>
            <a:path path="shape">
              <a:fillToRect l="50000" t="50000" r="50000" b="50000"/>
            </a:path>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Oval 4">
            <a:extLst>
              <a:ext uri="{FF2B5EF4-FFF2-40B4-BE49-F238E27FC236}">
                <a16:creationId xmlns:a16="http://schemas.microsoft.com/office/drawing/2014/main" id="{00000000-0008-0000-0600-000005000000}"/>
              </a:ext>
            </a:extLst>
          </xdr:cNvPr>
          <xdr:cNvSpPr/>
        </xdr:nvSpPr>
        <xdr:spPr>
          <a:xfrm>
            <a:off x="2962275" y="676275"/>
            <a:ext cx="2714625" cy="2714625"/>
          </a:xfrm>
          <a:prstGeom prst="ellipse">
            <a:avLst/>
          </a:prstGeom>
          <a:noFill/>
          <a:ln w="152400">
            <a:gradFill>
              <a:gsLst>
                <a:gs pos="0">
                  <a:schemeClr val="tx1">
                    <a:lumMod val="50000"/>
                    <a:lumOff val="50000"/>
                  </a:schemeClr>
                </a:gs>
                <a:gs pos="39000">
                  <a:schemeClr val="bg1">
                    <a:lumMod val="95000"/>
                  </a:schemeClr>
                </a:gs>
                <a:gs pos="76000">
                  <a:schemeClr val="tx1">
                    <a:lumMod val="50000"/>
                    <a:lumOff val="50000"/>
                  </a:schemeClr>
                </a:gs>
                <a:gs pos="100000">
                  <a:schemeClr val="bg1">
                    <a:lumMod val="95000"/>
                  </a:schemeClr>
                </a:gs>
              </a:gsLst>
              <a:lin ang="5400000" scaled="1"/>
            </a:gra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Rectangle 5">
            <a:extLst>
              <a:ext uri="{FF2B5EF4-FFF2-40B4-BE49-F238E27FC236}">
                <a16:creationId xmlns:a16="http://schemas.microsoft.com/office/drawing/2014/main" id="{00000000-0008-0000-0600-000006000000}"/>
              </a:ext>
            </a:extLst>
          </xdr:cNvPr>
          <xdr:cNvSpPr/>
        </xdr:nvSpPr>
        <xdr:spPr>
          <a:xfrm>
            <a:off x="3358256" y="2622048"/>
            <a:ext cx="1951240" cy="389145"/>
          </a:xfrm>
          <a:prstGeom prst="rect">
            <a:avLst/>
          </a:prstGeom>
          <a:noFill/>
        </xdr:spPr>
        <xdr:txBody>
          <a:bodyPr wrap="none" lIns="91440" tIns="45720" rIns="91440" bIns="45720">
            <a:spAutoFit/>
          </a:bodyPr>
          <a:lstStyle/>
          <a:p>
            <a:pPr algn="ctr"/>
            <a:r>
              <a:rPr lang="en-US" sz="2000" b="1" cap="none" spc="50">
                <a:ln w="0"/>
                <a:gradFill flip="none" rotWithShape="1">
                  <a:gsLst>
                    <a:gs pos="0">
                      <a:srgbClr val="0070C0">
                        <a:shade val="30000"/>
                        <a:satMod val="115000"/>
                      </a:srgbClr>
                    </a:gs>
                    <a:gs pos="50000">
                      <a:srgbClr val="0070C0">
                        <a:shade val="67500"/>
                        <a:satMod val="115000"/>
                      </a:srgbClr>
                    </a:gs>
                    <a:gs pos="100000">
                      <a:srgbClr val="0070C0">
                        <a:shade val="100000"/>
                        <a:satMod val="115000"/>
                      </a:srgbClr>
                    </a:gs>
                  </a:gsLst>
                  <a:lin ang="16200000" scaled="1"/>
                  <a:tileRect/>
                </a:gradFill>
                <a:effectLst>
                  <a:innerShdw blurRad="63500" dist="50800" dir="13500000">
                    <a:srgbClr val="000000">
                      <a:alpha val="50000"/>
                    </a:srgbClr>
                  </a:innerShdw>
                </a:effectLst>
                <a:latin typeface="Arial Rounded MT Bold" panose="020F0704030504030204" pitchFamily="34" charset="0"/>
              </a:rPr>
              <a:t>Service Level</a:t>
            </a:r>
          </a:p>
        </xdr:txBody>
      </xdr:sp>
    </xdr:grpSp>
    <xdr:clientData/>
  </xdr:twoCellAnchor>
</xdr:wsDr>
</file>

<file path=xl/drawings/drawing8.xml><?xml version="1.0" encoding="utf-8"?>
<c:userShapes xmlns:c="http://schemas.openxmlformats.org/drawingml/2006/chart">
  <cdr:relSizeAnchor xmlns:cdr="http://schemas.openxmlformats.org/drawingml/2006/chartDrawing">
    <cdr:from>
      <cdr:x>0.45902</cdr:x>
      <cdr:y>0.42383</cdr:y>
    </cdr:from>
    <cdr:to>
      <cdr:x>0.55738</cdr:x>
      <cdr:y>0.55053</cdr:y>
    </cdr:to>
    <cdr:sp macro="" textlink="">
      <cdr:nvSpPr>
        <cdr:cNvPr id="2" name="Oval 1"/>
        <cdr:cNvSpPr/>
      </cdr:nvSpPr>
      <cdr:spPr>
        <a:xfrm xmlns:a="http://schemas.openxmlformats.org/drawingml/2006/main">
          <a:off x="1866900" y="1338264"/>
          <a:ext cx="400050" cy="400050"/>
        </a:xfrm>
        <a:prstGeom xmlns:a="http://schemas.openxmlformats.org/drawingml/2006/main" prst="ellipse">
          <a:avLst/>
        </a:prstGeom>
        <a:solidFill xmlns:a="http://schemas.openxmlformats.org/drawingml/2006/main">
          <a:srgbClr val="002060"/>
        </a:solidFill>
        <a:ln xmlns:a="http://schemas.openxmlformats.org/drawingml/2006/main">
          <a:noFill/>
        </a:ln>
        <a:effectLst xmlns:a="http://schemas.openxmlformats.org/drawingml/2006/main">
          <a:outerShdw blurRad="107950" dist="12700" dir="5400000" algn="ctr">
            <a:srgbClr val="000000"/>
          </a:outerShdw>
        </a:effectLst>
        <a:scene3d xmlns:a="http://schemas.openxmlformats.org/drawingml/2006/main">
          <a:camera prst="orthographicFront">
            <a:rot lat="0" lon="0" rev="0"/>
          </a:camera>
          <a:lightRig rig="soft" dir="t">
            <a:rot lat="0" lon="0" rev="0"/>
          </a:lightRig>
        </a:scene3d>
        <a:sp3d xmlns:a="http://schemas.openxmlformats.org/drawingml/2006/main" contourW="44450" prstMaterial="matte">
          <a:bevelT w="63500" h="63500" prst="artDeco"/>
          <a:contourClr>
            <a:srgbClr val="FFFFFF"/>
          </a:contourClr>
        </a:sp3d>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0.40827</cdr:x>
      <cdr:y>0.58924</cdr:y>
    </cdr:from>
    <cdr:to>
      <cdr:x>0.61202</cdr:x>
      <cdr:y>0.68879</cdr:y>
    </cdr:to>
    <cdr:sp macro="" textlink="'RYG Dial Gauge'!$H$2">
      <cdr:nvSpPr>
        <cdr:cNvPr id="3" name="Rounded Rectangle 2"/>
        <cdr:cNvSpPr/>
      </cdr:nvSpPr>
      <cdr:spPr>
        <a:xfrm xmlns:a="http://schemas.openxmlformats.org/drawingml/2006/main">
          <a:off x="1660525" y="1860550"/>
          <a:ext cx="828675" cy="314325"/>
        </a:xfrm>
        <a:prstGeom xmlns:a="http://schemas.openxmlformats.org/drawingml/2006/main" prst="roundRect">
          <a:avLst>
            <a:gd name="adj" fmla="val 50000"/>
          </a:avLst>
        </a:prstGeom>
        <a:solidFill xmlns:a="http://schemas.openxmlformats.org/drawingml/2006/main">
          <a:srgbClr val="002060"/>
        </a:solidFill>
      </cdr:spPr>
      <cdr:style>
        <a:lnRef xmlns:a="http://schemas.openxmlformats.org/drawingml/2006/main" idx="0">
          <a:schemeClr val="accent1"/>
        </a:lnRef>
        <a:fillRef xmlns:a="http://schemas.openxmlformats.org/drawingml/2006/main" idx="3">
          <a:schemeClr val="accent1"/>
        </a:fillRef>
        <a:effectRef xmlns:a="http://schemas.openxmlformats.org/drawingml/2006/main" idx="3">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marL="0" indent="0" algn="ctr"/>
          <a:fld id="{144F1AA5-614D-44DE-9016-624A3537D995}" type="TxLink">
            <a:rPr lang="en-US" sz="1100" b="1" i="0" u="none" strike="noStrike">
              <a:solidFill>
                <a:srgbClr val="000000"/>
              </a:solidFill>
              <a:latin typeface="Calibri"/>
              <a:ea typeface="+mn-ea"/>
              <a:cs typeface="Calibri"/>
            </a:rPr>
            <a:pPr marL="0" indent="0" algn="ctr"/>
            <a:t>0.63</a:t>
          </a:fld>
          <a:endParaRPr lang="en-US" sz="2000" b="0" i="0" u="none" strike="noStrike">
            <a:solidFill>
              <a:schemeClr val="bg1"/>
            </a:solidFill>
            <a:latin typeface="Arial Rounded MT Bold" panose="020F0704030504030204" pitchFamily="34" charset="0"/>
            <a:ea typeface="+mn-ea"/>
            <a:cs typeface="+mn-cs"/>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y%20Drive\Marketing\Social%20Media\Cash%20App%20ROI%20Calculator%20Tool\Cash%20App%20ROI%20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cklists"/>
      <sheetName val="Sheet5"/>
      <sheetName val="Assumptions"/>
      <sheetName val="Calculator"/>
      <sheetName val="Sheet1"/>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highradius.com/software/integrated-receivables/cash-application/?utm_source=excel&amp;utm_medium=download&amp;utm_campaign=caa_roi_calculator" TargetMode="External"/><Relationship Id="rId1" Type="http://schemas.openxmlformats.org/officeDocument/2006/relationships/hyperlink" Target="https://www.linkedin.com/company/highradius/utm_source=excel&amp;utm_medium=download&amp;utm_campaign=caa_roi_calculato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C063-74B3-4633-9C0C-F0E072BF5CF5}">
  <dimension ref="A1:A4"/>
  <sheetViews>
    <sheetView zoomScale="57" workbookViewId="0">
      <selection sqref="A1:A1048576"/>
    </sheetView>
  </sheetViews>
  <sheetFormatPr defaultRowHeight="31.5" x14ac:dyDescent="0.5"/>
  <cols>
    <col min="1" max="1" width="29.140625" style="24" customWidth="1"/>
    <col min="2" max="2" width="29.85546875" customWidth="1"/>
    <col min="3" max="3" width="36.42578125" customWidth="1"/>
  </cols>
  <sheetData>
    <row r="1" spans="1:1" ht="90.75" thickBot="1" x14ac:dyDescent="0.45">
      <c r="A1" s="22" t="s">
        <v>10</v>
      </c>
    </row>
    <row r="2" spans="1:1" ht="60.75" thickBot="1" x14ac:dyDescent="0.45">
      <c r="A2" s="23" t="s">
        <v>11</v>
      </c>
    </row>
    <row r="3" spans="1:1" ht="60.75" thickBot="1" x14ac:dyDescent="0.45">
      <c r="A3" s="23" t="s">
        <v>12</v>
      </c>
    </row>
    <row r="4" spans="1:1" ht="90.75" thickBot="1" x14ac:dyDescent="0.45">
      <c r="A4" s="23"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DD842-CBBC-4FE5-AAFF-FACB2B69D341}">
  <dimension ref="A1:C4"/>
  <sheetViews>
    <sheetView workbookViewId="0">
      <selection activeCell="B11" sqref="B11"/>
    </sheetView>
  </sheetViews>
  <sheetFormatPr defaultRowHeight="15" x14ac:dyDescent="0.25"/>
  <cols>
    <col min="1" max="1" width="56.5703125" style="26" customWidth="1"/>
    <col min="2" max="2" width="54.42578125" style="26" customWidth="1"/>
    <col min="3" max="3" width="52.7109375" style="26" customWidth="1"/>
    <col min="4" max="16384" width="9.140625" style="26"/>
  </cols>
  <sheetData>
    <row r="1" spans="1:3" ht="19.5" x14ac:dyDescent="0.25">
      <c r="A1" s="25"/>
      <c r="B1" s="25" t="s">
        <v>21</v>
      </c>
      <c r="C1" s="25" t="s">
        <v>22</v>
      </c>
    </row>
    <row r="2" spans="1:3" ht="19.5" x14ac:dyDescent="0.25">
      <c r="A2" s="27" t="s">
        <v>11</v>
      </c>
      <c r="B2" s="25">
        <v>0</v>
      </c>
      <c r="C2" s="25"/>
    </row>
    <row r="3" spans="1:3" ht="19.5" x14ac:dyDescent="0.25">
      <c r="A3" s="27" t="s">
        <v>12</v>
      </c>
      <c r="B3" s="25">
        <v>70</v>
      </c>
      <c r="C3" s="25">
        <v>90</v>
      </c>
    </row>
    <row r="4" spans="1:3" ht="19.5" x14ac:dyDescent="0.25">
      <c r="A4" s="27" t="s">
        <v>13</v>
      </c>
      <c r="B4" s="25">
        <v>10</v>
      </c>
      <c r="C4" s="25">
        <v>10</v>
      </c>
    </row>
  </sheetData>
  <conditionalFormatting sqref="A2:A4">
    <cfRule type="notContainsBlanks" dxfId="1" priority="1">
      <formula>LEN(TRIM(A2))&gt;0</formula>
    </cfRule>
  </conditionalFormatting>
  <conditionalFormatting sqref="A3">
    <cfRule type="notContainsBlanks" dxfId="0" priority="2">
      <formula>LEN(TRIM(A3))&gt;0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prompt="Click and Select Mode" xr:uid="{CE62D871-7713-4E63-9A27-371B24D7ABC1}">
          <x14:formula1>
            <xm:f>'G:\My Drive\Marketing\Social Media\Cash App ROI Calculator Tool\[Cash App ROI Calculator.xlsx]Picklists'!#REF!</xm:f>
          </x14:formula1>
          <xm:sqref>A2:A4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4748-B36B-48DD-A638-FD273F40F98C}">
  <sheetPr>
    <tabColor theme="0"/>
  </sheetPr>
  <dimension ref="A1:W229"/>
  <sheetViews>
    <sheetView tabSelected="1" topLeftCell="A16" zoomScale="85" zoomScaleNormal="85" workbookViewId="0">
      <selection activeCell="R30" sqref="R30"/>
    </sheetView>
  </sheetViews>
  <sheetFormatPr defaultRowHeight="15" x14ac:dyDescent="0.25"/>
  <cols>
    <col min="1" max="1" width="18.7109375" style="46" customWidth="1"/>
    <col min="2" max="3" width="9.140625" style="80"/>
    <col min="4" max="16" width="10.7109375" style="80" customWidth="1"/>
    <col min="17" max="16384" width="9.140625" style="80"/>
  </cols>
  <sheetData>
    <row r="1" spans="1:23" s="47" customFormat="1" x14ac:dyDescent="0.25">
      <c r="A1" s="46"/>
      <c r="B1" s="165"/>
      <c r="C1" s="165"/>
      <c r="D1" s="165"/>
      <c r="E1" s="165"/>
    </row>
    <row r="2" spans="1:23" s="47" customFormat="1" x14ac:dyDescent="0.25">
      <c r="A2" s="46"/>
      <c r="B2" s="165"/>
      <c r="C2" s="165"/>
      <c r="D2" s="165"/>
      <c r="E2" s="165"/>
      <c r="G2" s="166" t="s">
        <v>54</v>
      </c>
      <c r="H2" s="166"/>
      <c r="I2" s="166"/>
      <c r="J2" s="166"/>
      <c r="K2" s="166"/>
      <c r="L2" s="166"/>
      <c r="M2" s="166"/>
      <c r="N2" s="166"/>
      <c r="O2" s="166"/>
      <c r="Q2" s="167" t="s">
        <v>55</v>
      </c>
      <c r="R2" s="167"/>
      <c r="S2" s="167"/>
      <c r="T2" s="167"/>
    </row>
    <row r="3" spans="1:23" s="47" customFormat="1" x14ac:dyDescent="0.25">
      <c r="A3" s="46"/>
      <c r="B3" s="165"/>
      <c r="C3" s="165"/>
      <c r="D3" s="165"/>
      <c r="E3" s="165"/>
      <c r="G3" s="166"/>
      <c r="H3" s="166"/>
      <c r="I3" s="166"/>
      <c r="J3" s="166"/>
      <c r="K3" s="166"/>
      <c r="L3" s="166"/>
      <c r="M3" s="166"/>
      <c r="N3" s="166"/>
      <c r="O3" s="166"/>
      <c r="Q3" s="167"/>
      <c r="R3" s="167"/>
      <c r="S3" s="167"/>
      <c r="T3" s="167"/>
    </row>
    <row r="4" spans="1:23" s="47" customFormat="1" x14ac:dyDescent="0.25">
      <c r="A4" s="46"/>
      <c r="B4" s="165"/>
      <c r="C4" s="165"/>
      <c r="D4" s="165"/>
      <c r="E4" s="165"/>
    </row>
    <row r="5" spans="1:23" x14ac:dyDescent="0.25">
      <c r="B5" s="170" t="s">
        <v>58</v>
      </c>
      <c r="C5" s="170"/>
      <c r="D5" s="170"/>
      <c r="E5" s="170"/>
      <c r="F5" s="170"/>
      <c r="G5" s="170"/>
      <c r="H5" s="170"/>
      <c r="I5" s="170"/>
      <c r="J5" s="170"/>
      <c r="K5" s="170"/>
      <c r="L5" s="170"/>
      <c r="M5" s="170"/>
      <c r="N5" s="170"/>
      <c r="O5" s="170"/>
      <c r="P5" s="170"/>
      <c r="Q5" s="170"/>
      <c r="R5" s="170"/>
      <c r="S5" s="170"/>
      <c r="T5" s="170"/>
      <c r="U5" s="84"/>
      <c r="V5" s="84"/>
      <c r="W5" s="84"/>
    </row>
    <row r="6" spans="1:23" x14ac:dyDescent="0.25">
      <c r="A6" s="168"/>
      <c r="B6" s="170"/>
      <c r="C6" s="170"/>
      <c r="D6" s="170"/>
      <c r="E6" s="170"/>
      <c r="F6" s="170"/>
      <c r="G6" s="170"/>
      <c r="H6" s="170"/>
      <c r="I6" s="170"/>
      <c r="J6" s="170"/>
      <c r="K6" s="170"/>
      <c r="L6" s="170"/>
      <c r="M6" s="170"/>
      <c r="N6" s="170"/>
      <c r="O6" s="170"/>
      <c r="P6" s="170"/>
      <c r="Q6" s="170"/>
      <c r="R6" s="170"/>
      <c r="S6" s="170"/>
      <c r="T6" s="170"/>
      <c r="U6" s="84"/>
      <c r="V6" s="84"/>
      <c r="W6" s="84"/>
    </row>
    <row r="7" spans="1:23" x14ac:dyDescent="0.25">
      <c r="A7" s="168"/>
    </row>
    <row r="8" spans="1:23" x14ac:dyDescent="0.25">
      <c r="A8" s="168"/>
      <c r="C8" s="82"/>
      <c r="D8" s="82"/>
      <c r="E8" s="82"/>
      <c r="F8" s="82"/>
      <c r="G8" s="82"/>
      <c r="H8" s="82"/>
      <c r="I8" s="82"/>
      <c r="J8" s="82"/>
      <c r="K8" s="82"/>
      <c r="L8" s="82"/>
      <c r="M8" s="82"/>
      <c r="N8" s="82"/>
      <c r="O8" s="82"/>
      <c r="P8" s="82"/>
      <c r="Q8" s="82"/>
      <c r="R8" s="82"/>
      <c r="S8" s="82"/>
    </row>
    <row r="9" spans="1:23" x14ac:dyDescent="0.25">
      <c r="A9" s="158" t="s">
        <v>56</v>
      </c>
      <c r="C9" s="82"/>
      <c r="D9" s="82"/>
      <c r="E9" s="82"/>
      <c r="F9" s="82"/>
      <c r="G9" s="82"/>
      <c r="H9" s="82"/>
      <c r="I9" s="82"/>
      <c r="J9" s="82"/>
      <c r="K9" s="82"/>
      <c r="L9" s="82"/>
      <c r="M9" s="82"/>
      <c r="N9" s="82"/>
      <c r="O9" s="82"/>
      <c r="P9" s="82"/>
      <c r="Q9" s="82"/>
      <c r="R9" s="82"/>
      <c r="S9" s="82"/>
    </row>
    <row r="10" spans="1:23" x14ac:dyDescent="0.25">
      <c r="A10" s="158"/>
      <c r="C10" s="82"/>
      <c r="D10" s="171"/>
      <c r="E10" s="171"/>
      <c r="F10" s="171"/>
      <c r="G10" s="82"/>
      <c r="H10" s="82"/>
      <c r="I10" s="171"/>
      <c r="J10" s="171"/>
      <c r="K10" s="171"/>
      <c r="L10" s="82"/>
      <c r="M10" s="82"/>
      <c r="N10" s="171"/>
      <c r="O10" s="171"/>
      <c r="P10" s="171"/>
      <c r="Q10" s="82"/>
      <c r="R10" s="82"/>
      <c r="S10" s="82"/>
    </row>
    <row r="11" spans="1:23" x14ac:dyDescent="0.25">
      <c r="C11" s="82"/>
      <c r="D11" s="171"/>
      <c r="E11" s="171"/>
      <c r="F11" s="171"/>
      <c r="G11" s="82"/>
      <c r="H11" s="82"/>
      <c r="I11" s="171"/>
      <c r="J11" s="171"/>
      <c r="K11" s="171"/>
      <c r="L11" s="82"/>
      <c r="M11" s="82"/>
      <c r="N11" s="171"/>
      <c r="O11" s="171"/>
      <c r="P11" s="171"/>
      <c r="Q11" s="82"/>
      <c r="R11" s="82"/>
      <c r="S11" s="82"/>
    </row>
    <row r="12" spans="1:23" x14ac:dyDescent="0.25">
      <c r="C12" s="82"/>
      <c r="D12" s="171"/>
      <c r="E12" s="171"/>
      <c r="F12" s="171"/>
      <c r="G12" s="82"/>
      <c r="H12" s="82"/>
      <c r="I12" s="171"/>
      <c r="J12" s="171"/>
      <c r="K12" s="171"/>
      <c r="L12" s="82"/>
      <c r="M12" s="82"/>
      <c r="N12" s="171"/>
      <c r="O12" s="171"/>
      <c r="P12" s="171"/>
      <c r="Q12" s="82"/>
      <c r="R12" s="82"/>
      <c r="S12" s="82"/>
    </row>
    <row r="13" spans="1:23" x14ac:dyDescent="0.25">
      <c r="A13" s="174" t="s">
        <v>57</v>
      </c>
      <c r="C13" s="82"/>
      <c r="D13" s="171"/>
      <c r="E13" s="171"/>
      <c r="F13" s="171"/>
      <c r="G13" s="82"/>
      <c r="H13" s="82"/>
      <c r="I13" s="171"/>
      <c r="J13" s="171"/>
      <c r="K13" s="171"/>
      <c r="L13" s="82"/>
      <c r="M13" s="82"/>
      <c r="N13" s="171"/>
      <c r="O13" s="171"/>
      <c r="P13" s="171"/>
      <c r="Q13" s="82"/>
      <c r="R13" s="82"/>
      <c r="S13" s="82"/>
    </row>
    <row r="14" spans="1:23" x14ac:dyDescent="0.25">
      <c r="A14" s="175"/>
      <c r="C14" s="82"/>
      <c r="D14" s="171"/>
      <c r="E14" s="171"/>
      <c r="F14" s="171"/>
      <c r="G14" s="82"/>
      <c r="H14" s="82"/>
      <c r="I14" s="171"/>
      <c r="J14" s="171"/>
      <c r="K14" s="171"/>
      <c r="L14" s="82"/>
      <c r="M14" s="82"/>
      <c r="N14" s="171"/>
      <c r="O14" s="171"/>
      <c r="P14" s="171"/>
      <c r="Q14" s="82"/>
      <c r="R14" s="82"/>
      <c r="S14" s="82"/>
    </row>
    <row r="15" spans="1:23" x14ac:dyDescent="0.25">
      <c r="A15" s="175"/>
      <c r="C15" s="82"/>
      <c r="D15" s="172" t="s">
        <v>31</v>
      </c>
      <c r="E15" s="172"/>
      <c r="F15" s="172"/>
      <c r="G15" s="82"/>
      <c r="H15" s="82"/>
      <c r="I15" s="172" t="s">
        <v>83</v>
      </c>
      <c r="J15" s="172"/>
      <c r="K15" s="172"/>
      <c r="L15" s="82"/>
      <c r="M15" s="82"/>
      <c r="N15" s="173" t="s">
        <v>37</v>
      </c>
      <c r="O15" s="173"/>
      <c r="P15" s="173"/>
      <c r="Q15" s="82"/>
      <c r="R15" s="82"/>
      <c r="S15" s="82"/>
    </row>
    <row r="16" spans="1:23" x14ac:dyDescent="0.25">
      <c r="A16" s="158" t="s">
        <v>51</v>
      </c>
      <c r="C16" s="82"/>
      <c r="D16" s="172"/>
      <c r="E16" s="172"/>
      <c r="F16" s="172"/>
      <c r="G16" s="82"/>
      <c r="H16" s="82"/>
      <c r="I16" s="172"/>
      <c r="J16" s="172"/>
      <c r="K16" s="172"/>
      <c r="L16" s="82"/>
      <c r="M16" s="82"/>
      <c r="N16" s="173"/>
      <c r="O16" s="173"/>
      <c r="P16" s="173"/>
      <c r="Q16" s="82"/>
      <c r="R16" s="82"/>
      <c r="S16" s="82"/>
    </row>
    <row r="17" spans="1:19" x14ac:dyDescent="0.25">
      <c r="A17" s="158"/>
      <c r="C17" s="82"/>
      <c r="D17" s="82"/>
      <c r="E17" s="82"/>
      <c r="F17" s="82"/>
      <c r="G17" s="82"/>
      <c r="H17" s="82"/>
      <c r="I17" s="82"/>
      <c r="J17" s="82"/>
      <c r="K17" s="82"/>
      <c r="L17" s="82"/>
      <c r="M17" s="82"/>
      <c r="N17" s="82"/>
      <c r="O17" s="82"/>
      <c r="P17" s="82"/>
      <c r="Q17" s="82"/>
      <c r="R17" s="82"/>
      <c r="S17" s="82"/>
    </row>
    <row r="18" spans="1:19" x14ac:dyDescent="0.25">
      <c r="C18" s="82"/>
      <c r="D18" s="82"/>
      <c r="E18" s="82"/>
      <c r="F18" s="82"/>
      <c r="G18" s="82"/>
      <c r="H18" s="82"/>
      <c r="I18" s="82"/>
      <c r="J18" s="82"/>
      <c r="K18" s="82"/>
      <c r="L18" s="82"/>
      <c r="M18" s="82"/>
      <c r="N18" s="82"/>
      <c r="O18" s="82"/>
      <c r="P18" s="82"/>
      <c r="Q18" s="82"/>
      <c r="R18" s="82"/>
      <c r="S18" s="82"/>
    </row>
    <row r="19" spans="1:19" x14ac:dyDescent="0.25">
      <c r="A19" s="169"/>
      <c r="C19" s="82"/>
      <c r="D19" s="82"/>
      <c r="E19" s="82"/>
      <c r="F19" s="82"/>
      <c r="G19" s="82"/>
      <c r="H19" s="82"/>
      <c r="I19" s="82"/>
      <c r="J19" s="82"/>
      <c r="K19" s="82"/>
      <c r="L19" s="82"/>
      <c r="M19" s="82"/>
      <c r="N19" s="82"/>
      <c r="O19" s="82"/>
      <c r="P19" s="82"/>
      <c r="Q19" s="82"/>
      <c r="R19" s="82"/>
      <c r="S19" s="82"/>
    </row>
    <row r="20" spans="1:19" ht="15.75" thickBot="1" x14ac:dyDescent="0.3">
      <c r="A20" s="169"/>
      <c r="C20" s="82"/>
      <c r="D20" s="82"/>
      <c r="E20" s="82"/>
      <c r="F20" s="82"/>
      <c r="G20" s="82"/>
      <c r="H20" s="82"/>
      <c r="I20" s="82"/>
      <c r="J20" s="82"/>
      <c r="K20" s="82"/>
      <c r="L20" s="82"/>
      <c r="M20" s="82"/>
      <c r="N20" s="82"/>
      <c r="O20" s="82"/>
      <c r="P20" s="82"/>
      <c r="Q20" s="82"/>
      <c r="R20" s="82"/>
      <c r="S20" s="82"/>
    </row>
    <row r="21" spans="1:19" x14ac:dyDescent="0.25">
      <c r="A21" s="169"/>
      <c r="D21" s="205"/>
      <c r="E21" s="206"/>
      <c r="F21" s="206"/>
      <c r="G21" s="221" t="s">
        <v>86</v>
      </c>
      <c r="H21" s="222"/>
      <c r="I21" s="222"/>
      <c r="J21" s="222"/>
      <c r="K21" s="222"/>
      <c r="L21" s="222"/>
      <c r="M21" s="222"/>
      <c r="N21" s="206"/>
      <c r="O21" s="206"/>
      <c r="P21" s="207"/>
      <c r="S21" s="82"/>
    </row>
    <row r="22" spans="1:19" x14ac:dyDescent="0.25">
      <c r="A22" s="169"/>
      <c r="D22" s="208"/>
      <c r="E22" s="209"/>
      <c r="F22" s="209"/>
      <c r="G22" s="223"/>
      <c r="H22" s="223"/>
      <c r="I22" s="223"/>
      <c r="J22" s="223"/>
      <c r="K22" s="223"/>
      <c r="L22" s="223"/>
      <c r="M22" s="223"/>
      <c r="N22" s="209"/>
      <c r="O22" s="209"/>
      <c r="P22" s="210"/>
      <c r="S22" s="82"/>
    </row>
    <row r="23" spans="1:19" x14ac:dyDescent="0.25">
      <c r="A23" s="158" t="s">
        <v>59</v>
      </c>
      <c r="D23" s="208"/>
      <c r="E23" s="209"/>
      <c r="F23" s="209"/>
      <c r="G23" s="209"/>
      <c r="H23" s="209"/>
      <c r="I23" s="209"/>
      <c r="J23" s="209"/>
      <c r="K23" s="209"/>
      <c r="L23" s="209"/>
      <c r="M23" s="209"/>
      <c r="N23" s="209"/>
      <c r="O23" s="209"/>
      <c r="P23" s="210"/>
      <c r="S23" s="82"/>
    </row>
    <row r="24" spans="1:19" x14ac:dyDescent="0.25">
      <c r="A24" s="158"/>
      <c r="D24" s="208"/>
      <c r="E24" s="209"/>
      <c r="F24" s="209"/>
      <c r="G24" s="209"/>
      <c r="H24" s="209"/>
      <c r="I24" s="209"/>
      <c r="J24" s="209"/>
      <c r="K24" s="209"/>
      <c r="L24" s="209"/>
      <c r="M24" s="209"/>
      <c r="N24" s="209"/>
      <c r="O24" s="209"/>
      <c r="P24" s="210"/>
      <c r="S24" s="82"/>
    </row>
    <row r="25" spans="1:19" x14ac:dyDescent="0.25">
      <c r="D25" s="208"/>
      <c r="E25" s="220">
        <v>1</v>
      </c>
      <c r="F25" s="217" t="s">
        <v>87</v>
      </c>
      <c r="G25" s="218"/>
      <c r="H25" s="218"/>
      <c r="I25" s="218"/>
      <c r="J25" s="218"/>
      <c r="K25" s="218"/>
      <c r="L25" s="218"/>
      <c r="M25" s="218"/>
      <c r="N25" s="218"/>
      <c r="O25" s="218"/>
      <c r="P25" s="210"/>
      <c r="S25" s="82"/>
    </row>
    <row r="26" spans="1:19" x14ac:dyDescent="0.25">
      <c r="D26" s="208"/>
      <c r="E26" s="220"/>
      <c r="F26" s="218"/>
      <c r="G26" s="218"/>
      <c r="H26" s="218"/>
      <c r="I26" s="218"/>
      <c r="J26" s="218"/>
      <c r="K26" s="218"/>
      <c r="L26" s="218"/>
      <c r="M26" s="218"/>
      <c r="N26" s="218"/>
      <c r="O26" s="218"/>
      <c r="P26" s="210"/>
      <c r="S26" s="82"/>
    </row>
    <row r="27" spans="1:19" x14ac:dyDescent="0.25">
      <c r="D27" s="208"/>
      <c r="E27" s="209"/>
      <c r="F27" s="209"/>
      <c r="G27" s="209"/>
      <c r="H27" s="209"/>
      <c r="I27" s="209"/>
      <c r="J27" s="209"/>
      <c r="K27" s="209"/>
      <c r="L27" s="209"/>
      <c r="M27" s="209"/>
      <c r="N27" s="209"/>
      <c r="O27" s="209"/>
      <c r="P27" s="210"/>
      <c r="S27" s="82"/>
    </row>
    <row r="28" spans="1:19" x14ac:dyDescent="0.25">
      <c r="D28" s="208"/>
      <c r="E28" s="220">
        <v>2</v>
      </c>
      <c r="F28" s="217" t="s">
        <v>88</v>
      </c>
      <c r="G28" s="219"/>
      <c r="H28" s="219"/>
      <c r="I28" s="219"/>
      <c r="J28" s="219"/>
      <c r="K28" s="219"/>
      <c r="L28" s="219"/>
      <c r="M28" s="219"/>
      <c r="N28" s="219"/>
      <c r="O28" s="219"/>
      <c r="P28" s="210"/>
      <c r="S28" s="82"/>
    </row>
    <row r="29" spans="1:19" x14ac:dyDescent="0.25">
      <c r="D29" s="208"/>
      <c r="E29" s="220"/>
      <c r="F29" s="219"/>
      <c r="G29" s="219"/>
      <c r="H29" s="219"/>
      <c r="I29" s="219"/>
      <c r="J29" s="219"/>
      <c r="K29" s="219"/>
      <c r="L29" s="219"/>
      <c r="M29" s="219"/>
      <c r="N29" s="219"/>
      <c r="O29" s="219"/>
      <c r="P29" s="210"/>
      <c r="S29" s="82"/>
    </row>
    <row r="30" spans="1:19" x14ac:dyDescent="0.25">
      <c r="D30" s="208"/>
      <c r="E30" s="209"/>
      <c r="F30" s="209"/>
      <c r="G30" s="209"/>
      <c r="H30" s="209"/>
      <c r="I30" s="209"/>
      <c r="J30" s="209"/>
      <c r="K30" s="209"/>
      <c r="L30" s="209"/>
      <c r="M30" s="209"/>
      <c r="N30" s="209"/>
      <c r="O30" s="209"/>
      <c r="P30" s="210"/>
      <c r="S30" s="82"/>
    </row>
    <row r="31" spans="1:19" x14ac:dyDescent="0.25">
      <c r="D31" s="208"/>
      <c r="E31" s="220">
        <v>3</v>
      </c>
      <c r="F31" s="217" t="s">
        <v>89</v>
      </c>
      <c r="G31" s="217"/>
      <c r="H31" s="217"/>
      <c r="I31" s="217"/>
      <c r="J31" s="217"/>
      <c r="K31" s="217"/>
      <c r="L31" s="217"/>
      <c r="M31" s="217"/>
      <c r="N31" s="217"/>
      <c r="O31" s="217"/>
      <c r="P31" s="210"/>
      <c r="S31" s="82"/>
    </row>
    <row r="32" spans="1:19" x14ac:dyDescent="0.25">
      <c r="D32" s="208"/>
      <c r="E32" s="220"/>
      <c r="F32" s="217"/>
      <c r="G32" s="217"/>
      <c r="H32" s="217"/>
      <c r="I32" s="217"/>
      <c r="J32" s="217"/>
      <c r="K32" s="217"/>
      <c r="L32" s="217"/>
      <c r="M32" s="217"/>
      <c r="N32" s="217"/>
      <c r="O32" s="217"/>
      <c r="P32" s="210"/>
      <c r="S32" s="82"/>
    </row>
    <row r="33" spans="3:19" x14ac:dyDescent="0.25">
      <c r="D33" s="208"/>
      <c r="E33" s="209"/>
      <c r="F33" s="209"/>
      <c r="G33" s="209"/>
      <c r="H33" s="209"/>
      <c r="I33" s="209"/>
      <c r="J33" s="209"/>
      <c r="K33" s="209"/>
      <c r="L33" s="209"/>
      <c r="M33" s="209"/>
      <c r="N33" s="209"/>
      <c r="O33" s="209"/>
      <c r="P33" s="210"/>
      <c r="S33" s="82"/>
    </row>
    <row r="34" spans="3:19" x14ac:dyDescent="0.25">
      <c r="D34" s="208"/>
      <c r="E34" s="220">
        <v>4</v>
      </c>
      <c r="F34" s="217" t="s">
        <v>93</v>
      </c>
      <c r="G34" s="217"/>
      <c r="H34" s="217"/>
      <c r="I34" s="217"/>
      <c r="J34" s="217"/>
      <c r="K34" s="217"/>
      <c r="L34" s="217"/>
      <c r="M34" s="217"/>
      <c r="N34" s="217"/>
      <c r="O34" s="217"/>
      <c r="P34" s="210"/>
      <c r="S34" s="82"/>
    </row>
    <row r="35" spans="3:19" x14ac:dyDescent="0.25">
      <c r="C35" s="82"/>
      <c r="D35" s="211"/>
      <c r="E35" s="220"/>
      <c r="F35" s="217"/>
      <c r="G35" s="217"/>
      <c r="H35" s="217"/>
      <c r="I35" s="217"/>
      <c r="J35" s="217"/>
      <c r="K35" s="217"/>
      <c r="L35" s="217"/>
      <c r="M35" s="217"/>
      <c r="N35" s="217"/>
      <c r="O35" s="217"/>
      <c r="P35" s="213"/>
      <c r="Q35" s="82"/>
      <c r="R35" s="82"/>
      <c r="S35" s="82"/>
    </row>
    <row r="36" spans="3:19" x14ac:dyDescent="0.25">
      <c r="C36" s="82"/>
      <c r="D36" s="211"/>
      <c r="E36" s="212"/>
      <c r="F36" s="212"/>
      <c r="G36" s="212"/>
      <c r="H36" s="212"/>
      <c r="I36" s="212"/>
      <c r="J36" s="212"/>
      <c r="K36" s="212"/>
      <c r="L36" s="212"/>
      <c r="M36" s="212"/>
      <c r="N36" s="212"/>
      <c r="O36" s="212"/>
      <c r="P36" s="213"/>
      <c r="Q36" s="82"/>
      <c r="R36" s="82"/>
      <c r="S36" s="82"/>
    </row>
    <row r="37" spans="3:19" x14ac:dyDescent="0.25">
      <c r="C37" s="82"/>
      <c r="D37" s="211"/>
      <c r="E37" s="220">
        <v>5</v>
      </c>
      <c r="F37" s="217" t="s">
        <v>94</v>
      </c>
      <c r="G37" s="217"/>
      <c r="H37" s="217"/>
      <c r="I37" s="217"/>
      <c r="J37" s="217"/>
      <c r="K37" s="217"/>
      <c r="L37" s="217"/>
      <c r="M37" s="217"/>
      <c r="N37" s="217"/>
      <c r="O37" s="217"/>
      <c r="P37" s="213"/>
      <c r="Q37" s="82"/>
      <c r="R37" s="82"/>
      <c r="S37" s="82"/>
    </row>
    <row r="38" spans="3:19" x14ac:dyDescent="0.25">
      <c r="C38" s="82"/>
      <c r="D38" s="211"/>
      <c r="E38" s="220"/>
      <c r="F38" s="217"/>
      <c r="G38" s="217"/>
      <c r="H38" s="217"/>
      <c r="I38" s="217"/>
      <c r="J38" s="217"/>
      <c r="K38" s="217"/>
      <c r="L38" s="217"/>
      <c r="M38" s="217"/>
      <c r="N38" s="217"/>
      <c r="O38" s="217"/>
      <c r="P38" s="213"/>
      <c r="Q38" s="82"/>
      <c r="R38" s="82"/>
      <c r="S38" s="82"/>
    </row>
    <row r="39" spans="3:19" x14ac:dyDescent="0.25">
      <c r="C39" s="82"/>
      <c r="D39" s="211"/>
      <c r="E39" s="212"/>
      <c r="F39" s="212"/>
      <c r="G39" s="212"/>
      <c r="H39" s="212"/>
      <c r="I39" s="212"/>
      <c r="J39" s="212"/>
      <c r="K39" s="212"/>
      <c r="L39" s="212"/>
      <c r="M39" s="212"/>
      <c r="N39" s="212"/>
      <c r="O39" s="212"/>
      <c r="P39" s="213"/>
      <c r="Q39" s="82"/>
      <c r="R39" s="82"/>
      <c r="S39" s="82"/>
    </row>
    <row r="40" spans="3:19" x14ac:dyDescent="0.25">
      <c r="C40" s="82"/>
      <c r="D40" s="211"/>
      <c r="E40" s="212"/>
      <c r="F40" s="212"/>
      <c r="G40" s="212"/>
      <c r="H40" s="212"/>
      <c r="I40" s="212"/>
      <c r="J40" s="212"/>
      <c r="K40" s="212"/>
      <c r="L40" s="212"/>
      <c r="M40" s="212"/>
      <c r="N40" s="212"/>
      <c r="O40" s="212"/>
      <c r="P40" s="213"/>
      <c r="Q40" s="82"/>
      <c r="R40" s="82"/>
      <c r="S40" s="82"/>
    </row>
    <row r="41" spans="3:19" x14ac:dyDescent="0.25">
      <c r="C41" s="82"/>
      <c r="D41" s="211"/>
      <c r="E41" s="212"/>
      <c r="F41" s="212"/>
      <c r="G41" s="212"/>
      <c r="H41" s="212"/>
      <c r="I41" s="212"/>
      <c r="J41" s="212"/>
      <c r="K41" s="212"/>
      <c r="L41" s="212"/>
      <c r="M41" s="212"/>
      <c r="N41" s="212"/>
      <c r="O41" s="212"/>
      <c r="P41" s="213"/>
      <c r="Q41" s="82"/>
      <c r="R41" s="82"/>
      <c r="S41" s="82"/>
    </row>
    <row r="42" spans="3:19" x14ac:dyDescent="0.25">
      <c r="C42" s="82"/>
      <c r="D42" s="211"/>
      <c r="E42" s="212"/>
      <c r="F42" s="212"/>
      <c r="G42" s="212"/>
      <c r="H42" s="212"/>
      <c r="I42" s="212"/>
      <c r="J42" s="212"/>
      <c r="K42" s="212"/>
      <c r="L42" s="212"/>
      <c r="M42" s="212"/>
      <c r="N42" s="212"/>
      <c r="O42" s="212"/>
      <c r="P42" s="213"/>
      <c r="Q42" s="82"/>
      <c r="R42" s="82"/>
      <c r="S42" s="82"/>
    </row>
    <row r="43" spans="3:19" ht="15.75" thickBot="1" x14ac:dyDescent="0.3">
      <c r="C43" s="82"/>
      <c r="D43" s="214"/>
      <c r="E43" s="215"/>
      <c r="F43" s="215"/>
      <c r="G43" s="215"/>
      <c r="H43" s="215"/>
      <c r="I43" s="215"/>
      <c r="J43" s="215"/>
      <c r="K43" s="215"/>
      <c r="L43" s="215"/>
      <c r="M43" s="215"/>
      <c r="N43" s="215"/>
      <c r="O43" s="215"/>
      <c r="P43" s="216"/>
      <c r="Q43" s="82"/>
      <c r="R43" s="82"/>
      <c r="S43" s="82"/>
    </row>
    <row r="44" spans="3:19" x14ac:dyDescent="0.25">
      <c r="C44" s="82"/>
      <c r="D44" s="82"/>
      <c r="E44" s="82"/>
      <c r="F44" s="82"/>
      <c r="G44" s="82"/>
      <c r="H44" s="82"/>
      <c r="I44" s="82"/>
      <c r="J44" s="82"/>
      <c r="K44" s="82"/>
      <c r="L44" s="82"/>
      <c r="M44" s="82"/>
      <c r="N44" s="82"/>
      <c r="O44" s="82"/>
      <c r="P44" s="82"/>
      <c r="Q44" s="82"/>
      <c r="R44" s="82"/>
      <c r="S44" s="82"/>
    </row>
    <row r="45" spans="3:19" x14ac:dyDescent="0.25">
      <c r="C45" s="82"/>
      <c r="D45" s="82"/>
      <c r="E45" s="82"/>
      <c r="F45" s="82"/>
      <c r="G45" s="82"/>
      <c r="H45" s="82"/>
      <c r="I45" s="82"/>
      <c r="J45" s="82"/>
      <c r="K45" s="82"/>
      <c r="L45" s="82"/>
      <c r="M45" s="82"/>
      <c r="N45" s="82"/>
      <c r="O45" s="82"/>
      <c r="P45" s="82"/>
      <c r="Q45" s="82"/>
      <c r="R45" s="82"/>
      <c r="S45" s="82"/>
    </row>
    <row r="46" spans="3:19" ht="15.75" thickBot="1" x14ac:dyDescent="0.3">
      <c r="C46" s="82"/>
      <c r="D46" s="82"/>
      <c r="E46" s="82"/>
      <c r="F46" s="82"/>
      <c r="G46" s="82"/>
      <c r="H46" s="82"/>
      <c r="I46" s="82"/>
      <c r="J46" s="82"/>
      <c r="K46" s="82"/>
      <c r="L46" s="82"/>
      <c r="M46" s="82"/>
      <c r="N46" s="82"/>
      <c r="O46" s="82"/>
      <c r="P46" s="82"/>
      <c r="Q46" s="82"/>
      <c r="R46" s="82"/>
      <c r="S46" s="82"/>
    </row>
    <row r="47" spans="3:19" x14ac:dyDescent="0.25">
      <c r="C47" s="82"/>
      <c r="D47" s="188" t="s">
        <v>65</v>
      </c>
      <c r="E47" s="189"/>
      <c r="F47" s="189"/>
      <c r="G47" s="189"/>
      <c r="H47" s="189"/>
      <c r="I47" s="189"/>
      <c r="J47" s="189"/>
      <c r="K47" s="189"/>
      <c r="L47" s="190"/>
      <c r="M47" s="194" t="s">
        <v>73</v>
      </c>
      <c r="N47" s="195"/>
      <c r="O47" s="194" t="s">
        <v>74</v>
      </c>
      <c r="P47" s="195"/>
      <c r="Q47" s="82"/>
      <c r="R47" s="82"/>
      <c r="S47" s="82"/>
    </row>
    <row r="48" spans="3:19" ht="15.75" thickBot="1" x14ac:dyDescent="0.3">
      <c r="C48" s="82"/>
      <c r="D48" s="191"/>
      <c r="E48" s="192"/>
      <c r="F48" s="192"/>
      <c r="G48" s="192"/>
      <c r="H48" s="192"/>
      <c r="I48" s="192"/>
      <c r="J48" s="192"/>
      <c r="K48" s="192"/>
      <c r="L48" s="193"/>
      <c r="M48" s="196"/>
      <c r="N48" s="197"/>
      <c r="O48" s="196"/>
      <c r="P48" s="197"/>
      <c r="Q48" s="82"/>
      <c r="R48" s="82"/>
      <c r="S48" s="82"/>
    </row>
    <row r="49" spans="3:19" x14ac:dyDescent="0.25">
      <c r="C49" s="82"/>
      <c r="D49" s="176" t="s">
        <v>68</v>
      </c>
      <c r="E49" s="177"/>
      <c r="F49" s="177"/>
      <c r="G49" s="177"/>
      <c r="H49" s="177"/>
      <c r="I49" s="177"/>
      <c r="J49" s="177"/>
      <c r="K49" s="177"/>
      <c r="L49" s="178"/>
      <c r="M49" s="198" t="s">
        <v>66</v>
      </c>
      <c r="N49" s="199"/>
      <c r="O49" s="199"/>
      <c r="P49" s="200"/>
      <c r="Q49" s="83"/>
      <c r="R49" s="82"/>
      <c r="S49" s="82"/>
    </row>
    <row r="50" spans="3:19" ht="15.75" thickBot="1" x14ac:dyDescent="0.3">
      <c r="C50" s="82"/>
      <c r="D50" s="179"/>
      <c r="E50" s="180"/>
      <c r="F50" s="180"/>
      <c r="G50" s="180"/>
      <c r="H50" s="180"/>
      <c r="I50" s="180"/>
      <c r="J50" s="180"/>
      <c r="K50" s="180"/>
      <c r="L50" s="181"/>
      <c r="M50" s="201"/>
      <c r="N50" s="202"/>
      <c r="O50" s="202"/>
      <c r="P50" s="203"/>
      <c r="Q50" s="83"/>
      <c r="R50" s="82"/>
      <c r="S50" s="82"/>
    </row>
    <row r="51" spans="3:19" x14ac:dyDescent="0.25">
      <c r="C51" s="82"/>
      <c r="D51" s="188" t="s">
        <v>67</v>
      </c>
      <c r="E51" s="189"/>
      <c r="F51" s="189"/>
      <c r="G51" s="189"/>
      <c r="H51" s="189"/>
      <c r="I51" s="189"/>
      <c r="J51" s="189"/>
      <c r="K51" s="189"/>
      <c r="L51" s="190"/>
      <c r="M51" s="198" t="s">
        <v>84</v>
      </c>
      <c r="N51" s="199"/>
      <c r="O51" s="199"/>
      <c r="P51" s="200"/>
      <c r="Q51" s="83"/>
      <c r="R51" s="82"/>
      <c r="S51" s="82"/>
    </row>
    <row r="52" spans="3:19" ht="15.75" thickBot="1" x14ac:dyDescent="0.3">
      <c r="C52" s="82"/>
      <c r="D52" s="191"/>
      <c r="E52" s="192"/>
      <c r="F52" s="192"/>
      <c r="G52" s="192"/>
      <c r="H52" s="192"/>
      <c r="I52" s="192"/>
      <c r="J52" s="192"/>
      <c r="K52" s="192"/>
      <c r="L52" s="193"/>
      <c r="M52" s="201"/>
      <c r="N52" s="202"/>
      <c r="O52" s="202"/>
      <c r="P52" s="203"/>
      <c r="Q52" s="83"/>
      <c r="R52" s="82"/>
      <c r="S52" s="82"/>
    </row>
    <row r="53" spans="3:19" x14ac:dyDescent="0.25">
      <c r="C53" s="82"/>
      <c r="D53" s="176" t="s">
        <v>69</v>
      </c>
      <c r="E53" s="177"/>
      <c r="F53" s="177"/>
      <c r="G53" s="177"/>
      <c r="H53" s="177"/>
      <c r="I53" s="177"/>
      <c r="J53" s="177"/>
      <c r="K53" s="177"/>
      <c r="L53" s="178"/>
      <c r="M53" s="198" t="s">
        <v>70</v>
      </c>
      <c r="N53" s="199"/>
      <c r="O53" s="199"/>
      <c r="P53" s="200"/>
      <c r="Q53" s="83"/>
      <c r="R53" s="82"/>
      <c r="S53" s="82"/>
    </row>
    <row r="54" spans="3:19" ht="15.75" thickBot="1" x14ac:dyDescent="0.3">
      <c r="C54" s="82"/>
      <c r="D54" s="179"/>
      <c r="E54" s="180"/>
      <c r="F54" s="180"/>
      <c r="G54" s="180"/>
      <c r="H54" s="180"/>
      <c r="I54" s="180"/>
      <c r="J54" s="180"/>
      <c r="K54" s="180"/>
      <c r="L54" s="181"/>
      <c r="M54" s="201"/>
      <c r="N54" s="202"/>
      <c r="O54" s="202"/>
      <c r="P54" s="203"/>
      <c r="Q54" s="83"/>
      <c r="R54" s="82"/>
      <c r="S54" s="82"/>
    </row>
    <row r="55" spans="3:19" x14ac:dyDescent="0.25">
      <c r="C55" s="82"/>
      <c r="D55" s="188" t="s">
        <v>71</v>
      </c>
      <c r="E55" s="189"/>
      <c r="F55" s="189"/>
      <c r="G55" s="189"/>
      <c r="H55" s="189"/>
      <c r="I55" s="189"/>
      <c r="J55" s="189"/>
      <c r="K55" s="189"/>
      <c r="L55" s="190"/>
      <c r="M55" s="182" t="s">
        <v>81</v>
      </c>
      <c r="N55" s="183"/>
      <c r="O55" s="183"/>
      <c r="P55" s="184"/>
      <c r="Q55" s="83"/>
      <c r="R55" s="82"/>
      <c r="S55" s="82"/>
    </row>
    <row r="56" spans="3:19" ht="15.75" thickBot="1" x14ac:dyDescent="0.3">
      <c r="C56" s="82"/>
      <c r="D56" s="191"/>
      <c r="E56" s="192"/>
      <c r="F56" s="192"/>
      <c r="G56" s="192"/>
      <c r="H56" s="192"/>
      <c r="I56" s="192"/>
      <c r="J56" s="192"/>
      <c r="K56" s="192"/>
      <c r="L56" s="193"/>
      <c r="M56" s="185"/>
      <c r="N56" s="186"/>
      <c r="O56" s="186"/>
      <c r="P56" s="187"/>
      <c r="Q56" s="83"/>
      <c r="R56" s="82"/>
      <c r="S56" s="82"/>
    </row>
    <row r="57" spans="3:19" x14ac:dyDescent="0.25">
      <c r="C57" s="82"/>
      <c r="D57" s="176" t="s">
        <v>72</v>
      </c>
      <c r="E57" s="177"/>
      <c r="F57" s="177"/>
      <c r="G57" s="177"/>
      <c r="H57" s="177"/>
      <c r="I57" s="177"/>
      <c r="J57" s="177"/>
      <c r="K57" s="177"/>
      <c r="L57" s="178"/>
      <c r="M57" s="182" t="s">
        <v>82</v>
      </c>
      <c r="N57" s="183"/>
      <c r="O57" s="183"/>
      <c r="P57" s="184"/>
      <c r="Q57" s="83"/>
      <c r="R57" s="82"/>
      <c r="S57" s="82"/>
    </row>
    <row r="58" spans="3:19" ht="15.75" thickBot="1" x14ac:dyDescent="0.3">
      <c r="C58" s="82"/>
      <c r="D58" s="179"/>
      <c r="E58" s="180"/>
      <c r="F58" s="180"/>
      <c r="G58" s="180"/>
      <c r="H58" s="180"/>
      <c r="I58" s="180"/>
      <c r="J58" s="180"/>
      <c r="K58" s="180"/>
      <c r="L58" s="181"/>
      <c r="M58" s="185"/>
      <c r="N58" s="186"/>
      <c r="O58" s="186"/>
      <c r="P58" s="187"/>
      <c r="Q58" s="83"/>
      <c r="R58" s="82"/>
      <c r="S58" s="82"/>
    </row>
    <row r="59" spans="3:19" x14ac:dyDescent="0.25">
      <c r="C59" s="82"/>
      <c r="D59" s="82"/>
      <c r="E59" s="82"/>
      <c r="F59" s="82"/>
      <c r="G59" s="82"/>
      <c r="H59" s="82"/>
      <c r="I59" s="82"/>
      <c r="J59" s="82"/>
      <c r="K59" s="82"/>
      <c r="L59" s="82"/>
      <c r="M59" s="82"/>
      <c r="N59" s="82"/>
      <c r="O59" s="82"/>
      <c r="P59" s="82"/>
      <c r="Q59" s="82"/>
      <c r="R59" s="82"/>
      <c r="S59" s="82"/>
    </row>
    <row r="60" spans="3:19" x14ac:dyDescent="0.25">
      <c r="C60" s="82"/>
      <c r="D60" s="82"/>
      <c r="E60" s="82"/>
      <c r="F60" s="82"/>
      <c r="G60" s="82"/>
      <c r="H60" s="82"/>
      <c r="I60" s="82"/>
      <c r="J60" s="82"/>
      <c r="K60" s="82"/>
      <c r="L60" s="82"/>
      <c r="M60" s="82"/>
      <c r="N60" s="82"/>
      <c r="O60" s="82"/>
      <c r="P60" s="82"/>
      <c r="Q60" s="82"/>
      <c r="R60" s="82"/>
      <c r="S60" s="82"/>
    </row>
    <row r="61" spans="3:19" x14ac:dyDescent="0.25">
      <c r="C61" s="82"/>
      <c r="D61" s="82"/>
      <c r="E61" s="82"/>
      <c r="F61" s="82"/>
      <c r="G61" s="82"/>
      <c r="H61" s="82"/>
      <c r="I61" s="82"/>
      <c r="J61" s="82"/>
      <c r="K61" s="82"/>
      <c r="L61" s="82"/>
      <c r="M61" s="82"/>
      <c r="N61" s="82"/>
      <c r="O61" s="82"/>
      <c r="P61" s="82"/>
      <c r="Q61" s="82"/>
      <c r="R61" s="82"/>
      <c r="S61" s="82"/>
    </row>
    <row r="62" spans="3:19" x14ac:dyDescent="0.25">
      <c r="C62" s="82"/>
      <c r="D62" s="82"/>
      <c r="E62" s="82"/>
      <c r="F62" s="82"/>
      <c r="G62" s="82"/>
      <c r="H62" s="82"/>
      <c r="I62" s="82"/>
      <c r="J62" s="82"/>
      <c r="K62" s="82"/>
      <c r="L62" s="82"/>
      <c r="M62" s="82"/>
      <c r="N62" s="82"/>
      <c r="O62" s="82"/>
      <c r="P62" s="82"/>
      <c r="Q62" s="82"/>
      <c r="R62" s="82"/>
      <c r="S62" s="82"/>
    </row>
    <row r="63" spans="3:19" x14ac:dyDescent="0.25">
      <c r="C63" s="82"/>
      <c r="D63" s="82"/>
      <c r="E63" s="82"/>
      <c r="F63" s="82"/>
      <c r="G63" s="82"/>
      <c r="H63" s="82"/>
      <c r="I63" s="82"/>
      <c r="J63" s="82"/>
      <c r="K63" s="82"/>
      <c r="L63" s="82"/>
      <c r="M63" s="82"/>
      <c r="N63" s="82"/>
      <c r="O63" s="82"/>
      <c r="P63" s="82"/>
      <c r="Q63" s="82"/>
      <c r="R63" s="82"/>
      <c r="S63" s="82"/>
    </row>
    <row r="64" spans="3:19" x14ac:dyDescent="0.25">
      <c r="C64" s="82"/>
      <c r="D64" s="82"/>
      <c r="E64" s="82"/>
      <c r="F64" s="82"/>
      <c r="G64" s="82"/>
      <c r="H64" s="82"/>
      <c r="I64" s="82"/>
      <c r="J64" s="82"/>
      <c r="K64" s="82"/>
      <c r="L64" s="82"/>
      <c r="M64" s="82"/>
      <c r="N64" s="82"/>
      <c r="O64" s="82"/>
      <c r="P64" s="82"/>
      <c r="Q64" s="82"/>
      <c r="R64" s="82"/>
      <c r="S64" s="82"/>
    </row>
    <row r="65" spans="3:19" x14ac:dyDescent="0.25">
      <c r="C65" s="82"/>
      <c r="D65" s="82"/>
      <c r="E65" s="82"/>
      <c r="F65" s="82"/>
      <c r="G65" s="82"/>
      <c r="H65" s="82"/>
      <c r="I65" s="82"/>
      <c r="J65" s="82"/>
      <c r="K65" s="82"/>
      <c r="L65" s="82"/>
      <c r="M65" s="82"/>
      <c r="N65" s="82"/>
      <c r="O65" s="82"/>
      <c r="P65" s="82"/>
      <c r="Q65" s="82"/>
      <c r="R65" s="82"/>
      <c r="S65" s="82"/>
    </row>
    <row r="66" spans="3:19" x14ac:dyDescent="0.25">
      <c r="C66" s="82"/>
      <c r="D66" s="82"/>
      <c r="E66" s="82"/>
      <c r="F66" s="82"/>
      <c r="G66" s="82"/>
      <c r="H66" s="82"/>
      <c r="I66" s="82"/>
      <c r="J66" s="82"/>
      <c r="K66" s="82"/>
      <c r="L66" s="82"/>
      <c r="M66" s="82"/>
      <c r="N66" s="82"/>
      <c r="O66" s="82"/>
      <c r="P66" s="82"/>
      <c r="Q66" s="82"/>
      <c r="R66" s="82"/>
      <c r="S66" s="82"/>
    </row>
    <row r="67" spans="3:19" x14ac:dyDescent="0.25">
      <c r="C67" s="82"/>
      <c r="D67" s="82"/>
      <c r="E67" s="82"/>
      <c r="F67" s="82"/>
      <c r="G67" s="82"/>
      <c r="H67" s="82"/>
      <c r="I67" s="82"/>
      <c r="J67" s="82"/>
      <c r="K67" s="82"/>
      <c r="L67" s="82"/>
      <c r="M67" s="82"/>
      <c r="N67" s="82"/>
      <c r="O67" s="82"/>
      <c r="P67" s="82"/>
      <c r="Q67" s="82"/>
      <c r="R67" s="82"/>
      <c r="S67" s="82"/>
    </row>
    <row r="68" spans="3:19" x14ac:dyDescent="0.25">
      <c r="C68" s="82"/>
      <c r="D68" s="82"/>
      <c r="E68" s="82"/>
      <c r="F68" s="82"/>
      <c r="G68" s="82"/>
      <c r="H68" s="82"/>
      <c r="I68" s="82"/>
      <c r="J68" s="82"/>
      <c r="K68" s="82"/>
      <c r="L68" s="82"/>
      <c r="M68" s="82"/>
      <c r="N68" s="82"/>
      <c r="O68" s="82"/>
      <c r="P68" s="82"/>
      <c r="Q68" s="82"/>
      <c r="R68" s="82"/>
      <c r="S68" s="82"/>
    </row>
    <row r="69" spans="3:19" x14ac:dyDescent="0.25">
      <c r="C69" s="82"/>
      <c r="D69" s="82"/>
      <c r="E69" s="82"/>
      <c r="F69" s="82"/>
      <c r="G69" s="82"/>
      <c r="H69" s="82"/>
      <c r="I69" s="82"/>
      <c r="J69" s="82"/>
      <c r="K69" s="82"/>
      <c r="L69" s="82"/>
      <c r="M69" s="82"/>
      <c r="N69" s="82"/>
      <c r="O69" s="82"/>
      <c r="P69" s="82"/>
      <c r="Q69" s="82"/>
      <c r="R69" s="82"/>
      <c r="S69" s="82"/>
    </row>
    <row r="70" spans="3:19" x14ac:dyDescent="0.25">
      <c r="C70" s="82"/>
      <c r="D70" s="82"/>
      <c r="E70" s="82"/>
      <c r="F70" s="82"/>
      <c r="G70" s="82"/>
      <c r="H70" s="82"/>
      <c r="I70" s="82"/>
      <c r="J70" s="82"/>
      <c r="K70" s="82"/>
      <c r="L70" s="82"/>
      <c r="M70" s="82"/>
      <c r="N70" s="82"/>
      <c r="O70" s="82"/>
      <c r="P70" s="82"/>
      <c r="Q70" s="82"/>
      <c r="R70" s="82"/>
      <c r="S70" s="82"/>
    </row>
    <row r="71" spans="3:19" x14ac:dyDescent="0.25">
      <c r="C71" s="82"/>
      <c r="D71" s="82"/>
      <c r="E71" s="82"/>
      <c r="F71" s="82"/>
      <c r="G71" s="82"/>
      <c r="H71" s="82"/>
      <c r="I71" s="82"/>
      <c r="J71" s="82"/>
      <c r="K71" s="82"/>
      <c r="L71" s="82"/>
      <c r="M71" s="82"/>
      <c r="N71" s="82"/>
      <c r="O71" s="82"/>
      <c r="P71" s="82"/>
      <c r="Q71" s="82"/>
      <c r="R71" s="82"/>
      <c r="S71" s="82"/>
    </row>
    <row r="72" spans="3:19" x14ac:dyDescent="0.25">
      <c r="C72" s="82"/>
      <c r="D72" s="82"/>
      <c r="E72" s="82"/>
      <c r="F72" s="82"/>
      <c r="G72" s="82"/>
      <c r="H72" s="82"/>
      <c r="I72" s="82"/>
      <c r="J72" s="82"/>
      <c r="K72" s="82"/>
      <c r="L72" s="82"/>
      <c r="M72" s="82"/>
      <c r="N72" s="82"/>
      <c r="O72" s="82"/>
      <c r="P72" s="82"/>
      <c r="Q72" s="82"/>
      <c r="R72" s="82"/>
      <c r="S72" s="82"/>
    </row>
    <row r="73" spans="3:19" x14ac:dyDescent="0.25">
      <c r="C73" s="82"/>
      <c r="D73" s="82"/>
      <c r="E73" s="82"/>
      <c r="F73" s="82"/>
      <c r="G73" s="82"/>
      <c r="H73" s="82"/>
      <c r="I73" s="82"/>
      <c r="J73" s="82"/>
      <c r="K73" s="82"/>
      <c r="L73" s="82"/>
      <c r="M73" s="82"/>
      <c r="N73" s="82"/>
      <c r="O73" s="82"/>
      <c r="P73" s="82"/>
      <c r="Q73" s="82"/>
      <c r="R73" s="82"/>
      <c r="S73" s="82"/>
    </row>
    <row r="74" spans="3:19" x14ac:dyDescent="0.25">
      <c r="C74" s="82"/>
      <c r="D74" s="82"/>
      <c r="E74" s="82"/>
      <c r="F74" s="82"/>
      <c r="G74" s="82"/>
      <c r="H74" s="82"/>
      <c r="I74" s="82"/>
      <c r="J74" s="82"/>
      <c r="K74" s="82"/>
      <c r="L74" s="82"/>
      <c r="M74" s="82"/>
      <c r="N74" s="82"/>
      <c r="O74" s="82"/>
      <c r="P74" s="82"/>
      <c r="Q74" s="82"/>
      <c r="R74" s="82"/>
      <c r="S74" s="82"/>
    </row>
    <row r="75" spans="3:19" x14ac:dyDescent="0.25">
      <c r="C75" s="82"/>
      <c r="D75" s="82"/>
      <c r="E75" s="82"/>
      <c r="F75" s="82"/>
      <c r="G75" s="82"/>
      <c r="H75" s="82"/>
      <c r="I75" s="82"/>
      <c r="J75" s="82"/>
      <c r="K75" s="82"/>
      <c r="L75" s="82"/>
      <c r="M75" s="82"/>
      <c r="N75" s="82"/>
      <c r="O75" s="82"/>
      <c r="P75" s="82"/>
      <c r="Q75" s="82"/>
      <c r="R75" s="82"/>
      <c r="S75" s="82"/>
    </row>
    <row r="76" spans="3:19" x14ac:dyDescent="0.25">
      <c r="C76" s="82"/>
      <c r="D76" s="82"/>
      <c r="E76" s="82"/>
      <c r="F76" s="82"/>
      <c r="G76" s="82"/>
      <c r="H76" s="82"/>
      <c r="I76" s="82"/>
      <c r="J76" s="82"/>
      <c r="K76" s="82"/>
      <c r="L76" s="82"/>
      <c r="M76" s="82"/>
      <c r="N76" s="82"/>
      <c r="O76" s="82"/>
      <c r="P76" s="82"/>
      <c r="Q76" s="82"/>
      <c r="R76" s="82"/>
      <c r="S76" s="82"/>
    </row>
    <row r="77" spans="3:19" x14ac:dyDescent="0.25">
      <c r="C77" s="82"/>
      <c r="D77" s="82"/>
      <c r="E77" s="82"/>
      <c r="F77" s="82"/>
      <c r="G77" s="82"/>
      <c r="H77" s="82"/>
      <c r="I77" s="82"/>
      <c r="J77" s="82"/>
      <c r="K77" s="82"/>
      <c r="L77" s="82"/>
      <c r="M77" s="82"/>
      <c r="N77" s="82"/>
      <c r="O77" s="82"/>
      <c r="P77" s="82"/>
      <c r="Q77" s="82"/>
      <c r="R77" s="82"/>
      <c r="S77" s="82"/>
    </row>
    <row r="78" spans="3:19" x14ac:dyDescent="0.25">
      <c r="C78" s="82"/>
      <c r="D78" s="82"/>
      <c r="E78" s="82"/>
      <c r="F78" s="82"/>
      <c r="G78" s="82"/>
      <c r="H78" s="82"/>
      <c r="I78" s="82"/>
      <c r="J78" s="82"/>
      <c r="K78" s="82"/>
      <c r="L78" s="82"/>
      <c r="M78" s="82"/>
      <c r="N78" s="82"/>
      <c r="O78" s="82"/>
      <c r="P78" s="82"/>
      <c r="Q78" s="82"/>
      <c r="R78" s="82"/>
      <c r="S78" s="82"/>
    </row>
    <row r="79" spans="3:19" x14ac:dyDescent="0.25">
      <c r="C79" s="82"/>
      <c r="D79" s="82"/>
      <c r="E79" s="82"/>
      <c r="F79" s="82"/>
      <c r="G79" s="82"/>
      <c r="H79" s="82"/>
      <c r="I79" s="82"/>
      <c r="J79" s="82"/>
      <c r="K79" s="82"/>
      <c r="L79" s="82"/>
      <c r="M79" s="82"/>
      <c r="N79" s="82"/>
      <c r="O79" s="82"/>
      <c r="P79" s="82"/>
      <c r="Q79" s="82"/>
      <c r="R79" s="82"/>
      <c r="S79" s="82"/>
    </row>
    <row r="80" spans="3:19" x14ac:dyDescent="0.25">
      <c r="C80" s="82"/>
      <c r="D80" s="82"/>
      <c r="E80" s="82"/>
      <c r="F80" s="82"/>
      <c r="G80" s="82"/>
      <c r="H80" s="82"/>
      <c r="I80" s="82"/>
      <c r="J80" s="82"/>
      <c r="K80" s="82"/>
      <c r="L80" s="82"/>
      <c r="M80" s="82"/>
      <c r="N80" s="82"/>
      <c r="O80" s="82"/>
      <c r="P80" s="82"/>
      <c r="Q80" s="82"/>
      <c r="R80" s="82"/>
      <c r="S80" s="82"/>
    </row>
    <row r="81" spans="3:19" x14ac:dyDescent="0.25">
      <c r="C81" s="82"/>
      <c r="D81" s="82"/>
      <c r="E81" s="82"/>
      <c r="F81" s="82"/>
      <c r="G81" s="82"/>
      <c r="H81" s="82"/>
      <c r="I81" s="82"/>
      <c r="J81" s="82"/>
      <c r="K81" s="82"/>
      <c r="L81" s="82"/>
      <c r="M81" s="82"/>
      <c r="N81" s="82"/>
      <c r="O81" s="82"/>
      <c r="P81" s="82"/>
      <c r="Q81" s="82"/>
      <c r="R81" s="82"/>
      <c r="S81" s="82"/>
    </row>
    <row r="82" spans="3:19" x14ac:dyDescent="0.25">
      <c r="C82" s="82"/>
      <c r="D82" s="82"/>
      <c r="E82" s="82"/>
      <c r="F82" s="82"/>
      <c r="G82" s="82"/>
      <c r="H82" s="82"/>
      <c r="I82" s="82"/>
      <c r="J82" s="82"/>
      <c r="K82" s="82"/>
      <c r="L82" s="82"/>
      <c r="M82" s="82"/>
      <c r="N82" s="82"/>
      <c r="O82" s="82"/>
      <c r="P82" s="82"/>
      <c r="Q82" s="82"/>
      <c r="R82" s="82"/>
      <c r="S82" s="82"/>
    </row>
    <row r="83" spans="3:19" x14ac:dyDescent="0.25">
      <c r="C83" s="82"/>
      <c r="D83" s="82"/>
      <c r="E83" s="82"/>
      <c r="F83" s="82"/>
      <c r="G83" s="82"/>
      <c r="H83" s="82"/>
      <c r="I83" s="82"/>
      <c r="J83" s="82"/>
      <c r="K83" s="82"/>
      <c r="L83" s="82"/>
      <c r="M83" s="82"/>
      <c r="N83" s="82"/>
      <c r="O83" s="82"/>
      <c r="P83" s="82"/>
      <c r="Q83" s="82"/>
      <c r="R83" s="82"/>
      <c r="S83" s="82"/>
    </row>
    <row r="84" spans="3:19" x14ac:dyDescent="0.25">
      <c r="C84" s="82"/>
      <c r="D84" s="82"/>
      <c r="E84" s="82"/>
      <c r="F84" s="82"/>
      <c r="G84" s="82"/>
      <c r="H84" s="82"/>
      <c r="I84" s="82"/>
      <c r="J84" s="82"/>
      <c r="K84" s="82"/>
      <c r="L84" s="82"/>
      <c r="M84" s="82"/>
      <c r="N84" s="82"/>
      <c r="O84" s="82"/>
      <c r="P84" s="82"/>
      <c r="Q84" s="82"/>
      <c r="R84" s="82"/>
      <c r="S84" s="82"/>
    </row>
    <row r="85" spans="3:19" x14ac:dyDescent="0.25">
      <c r="C85" s="82"/>
      <c r="D85" s="82"/>
      <c r="E85" s="82"/>
      <c r="F85" s="82"/>
      <c r="G85" s="82"/>
      <c r="H85" s="82"/>
      <c r="I85" s="82"/>
      <c r="J85" s="82"/>
      <c r="K85" s="82"/>
      <c r="L85" s="82"/>
      <c r="M85" s="82"/>
      <c r="N85" s="82"/>
      <c r="O85" s="82"/>
      <c r="P85" s="82"/>
      <c r="Q85" s="82"/>
      <c r="R85" s="82"/>
      <c r="S85" s="82"/>
    </row>
    <row r="86" spans="3:19" x14ac:dyDescent="0.25">
      <c r="C86" s="82"/>
      <c r="D86" s="82"/>
      <c r="E86" s="82"/>
      <c r="F86" s="82"/>
      <c r="G86" s="82"/>
      <c r="H86" s="82"/>
      <c r="I86" s="82"/>
      <c r="J86" s="82"/>
      <c r="K86" s="82"/>
      <c r="L86" s="82"/>
      <c r="M86" s="82"/>
      <c r="N86" s="82"/>
      <c r="O86" s="82"/>
      <c r="P86" s="82"/>
      <c r="Q86" s="82"/>
      <c r="R86" s="82"/>
      <c r="S86" s="82"/>
    </row>
    <row r="87" spans="3:19" x14ac:dyDescent="0.25">
      <c r="C87" s="82"/>
      <c r="D87" s="82"/>
      <c r="E87" s="82"/>
      <c r="F87" s="82"/>
      <c r="G87" s="82"/>
      <c r="H87" s="82"/>
      <c r="I87" s="82"/>
      <c r="J87" s="82"/>
      <c r="K87" s="82"/>
      <c r="L87" s="82"/>
      <c r="M87" s="82"/>
      <c r="N87" s="82"/>
      <c r="O87" s="82"/>
      <c r="P87" s="82"/>
      <c r="Q87" s="82"/>
      <c r="R87" s="82"/>
      <c r="S87" s="82"/>
    </row>
    <row r="88" spans="3:19" x14ac:dyDescent="0.25">
      <c r="C88" s="82"/>
      <c r="D88" s="82"/>
      <c r="E88" s="82"/>
      <c r="F88" s="82"/>
      <c r="G88" s="82"/>
      <c r="H88" s="82"/>
      <c r="I88" s="82"/>
      <c r="J88" s="82"/>
      <c r="K88" s="82"/>
      <c r="L88" s="82"/>
      <c r="M88" s="82"/>
      <c r="N88" s="82"/>
      <c r="O88" s="82"/>
      <c r="P88" s="82"/>
      <c r="Q88" s="82"/>
      <c r="R88" s="82"/>
      <c r="S88" s="82"/>
    </row>
    <row r="89" spans="3:19" x14ac:dyDescent="0.25">
      <c r="C89" s="82"/>
      <c r="D89" s="82"/>
      <c r="E89" s="82"/>
      <c r="F89" s="82"/>
      <c r="G89" s="82"/>
      <c r="H89" s="82"/>
      <c r="I89" s="82"/>
      <c r="J89" s="82"/>
      <c r="K89" s="82"/>
      <c r="L89" s="82"/>
      <c r="M89" s="82"/>
      <c r="N89" s="82"/>
      <c r="O89" s="82"/>
      <c r="P89" s="82"/>
      <c r="Q89" s="82"/>
      <c r="R89" s="82"/>
      <c r="S89" s="82"/>
    </row>
    <row r="90" spans="3:19" x14ac:dyDescent="0.25">
      <c r="C90" s="82"/>
      <c r="D90" s="82"/>
      <c r="E90" s="82"/>
      <c r="F90" s="82"/>
      <c r="G90" s="82"/>
      <c r="H90" s="82"/>
      <c r="I90" s="82"/>
      <c r="J90" s="82"/>
      <c r="K90" s="82"/>
      <c r="L90" s="82"/>
      <c r="M90" s="82"/>
      <c r="N90" s="82"/>
      <c r="O90" s="82"/>
      <c r="P90" s="82"/>
      <c r="Q90" s="82"/>
      <c r="R90" s="82"/>
      <c r="S90" s="82"/>
    </row>
    <row r="91" spans="3:19" x14ac:dyDescent="0.25">
      <c r="C91" s="82"/>
      <c r="D91" s="82"/>
      <c r="E91" s="82"/>
      <c r="F91" s="82"/>
      <c r="G91" s="82"/>
      <c r="H91" s="82"/>
      <c r="I91" s="82"/>
      <c r="J91" s="82"/>
      <c r="K91" s="82"/>
      <c r="L91" s="82"/>
      <c r="M91" s="82"/>
      <c r="N91" s="82"/>
      <c r="O91" s="82"/>
      <c r="P91" s="82"/>
      <c r="Q91" s="82"/>
      <c r="R91" s="82"/>
      <c r="S91" s="82"/>
    </row>
    <row r="92" spans="3:19" x14ac:dyDescent="0.25">
      <c r="C92" s="82"/>
      <c r="D92" s="82"/>
      <c r="E92" s="82"/>
      <c r="F92" s="82"/>
      <c r="G92" s="82"/>
      <c r="H92" s="82"/>
      <c r="I92" s="82"/>
      <c r="J92" s="82"/>
      <c r="K92" s="82"/>
      <c r="L92" s="82"/>
      <c r="M92" s="82"/>
      <c r="N92" s="82"/>
      <c r="O92" s="82"/>
      <c r="P92" s="82"/>
      <c r="Q92" s="82"/>
      <c r="R92" s="82"/>
      <c r="S92" s="82"/>
    </row>
    <row r="93" spans="3:19" x14ac:dyDescent="0.25">
      <c r="C93" s="82"/>
      <c r="D93" s="82"/>
      <c r="E93" s="82"/>
      <c r="F93" s="82"/>
      <c r="G93" s="82"/>
      <c r="H93" s="82"/>
      <c r="I93" s="82"/>
      <c r="J93" s="82"/>
      <c r="K93" s="82"/>
      <c r="L93" s="82"/>
      <c r="M93" s="82"/>
      <c r="N93" s="82"/>
      <c r="O93" s="82"/>
      <c r="P93" s="82"/>
      <c r="Q93" s="82"/>
      <c r="R93" s="82"/>
      <c r="S93" s="82"/>
    </row>
    <row r="94" spans="3:19" x14ac:dyDescent="0.25">
      <c r="C94" s="82"/>
      <c r="D94" s="82"/>
      <c r="E94" s="82"/>
      <c r="F94" s="82"/>
      <c r="G94" s="82"/>
      <c r="H94" s="82"/>
      <c r="I94" s="82"/>
      <c r="J94" s="82"/>
      <c r="K94" s="82"/>
      <c r="L94" s="82"/>
      <c r="M94" s="82"/>
      <c r="N94" s="82"/>
      <c r="O94" s="82"/>
      <c r="P94" s="82"/>
      <c r="Q94" s="82"/>
      <c r="R94" s="82"/>
      <c r="S94" s="82"/>
    </row>
    <row r="95" spans="3:19" x14ac:dyDescent="0.25">
      <c r="C95" s="82"/>
      <c r="D95" s="82"/>
      <c r="E95" s="82"/>
      <c r="F95" s="82"/>
      <c r="G95" s="82"/>
      <c r="H95" s="82"/>
      <c r="I95" s="82"/>
      <c r="J95" s="82"/>
      <c r="K95" s="82"/>
      <c r="L95" s="82"/>
      <c r="M95" s="82"/>
      <c r="N95" s="82"/>
      <c r="O95" s="82"/>
      <c r="P95" s="82"/>
      <c r="Q95" s="82"/>
      <c r="R95" s="82"/>
      <c r="S95" s="82"/>
    </row>
    <row r="96" spans="3:19" x14ac:dyDescent="0.25">
      <c r="C96" s="82"/>
      <c r="D96" s="82"/>
      <c r="E96" s="82"/>
      <c r="F96" s="82"/>
      <c r="G96" s="82"/>
      <c r="H96" s="82"/>
      <c r="I96" s="82"/>
      <c r="J96" s="82"/>
      <c r="K96" s="82"/>
      <c r="L96" s="82"/>
      <c r="M96" s="82"/>
      <c r="N96" s="82"/>
      <c r="O96" s="82"/>
      <c r="P96" s="82"/>
      <c r="Q96" s="82"/>
      <c r="R96" s="82"/>
      <c r="S96" s="82"/>
    </row>
    <row r="97" spans="3:19" x14ac:dyDescent="0.25">
      <c r="C97" s="82"/>
      <c r="D97" s="82"/>
      <c r="E97" s="82"/>
      <c r="F97" s="82"/>
      <c r="G97" s="82"/>
      <c r="H97" s="82"/>
      <c r="I97" s="82"/>
      <c r="J97" s="82"/>
      <c r="K97" s="82"/>
      <c r="L97" s="82"/>
      <c r="M97" s="82"/>
      <c r="N97" s="82"/>
      <c r="O97" s="82"/>
      <c r="P97" s="82"/>
      <c r="Q97" s="82"/>
      <c r="R97" s="82"/>
      <c r="S97" s="82"/>
    </row>
    <row r="98" spans="3:19" x14ac:dyDescent="0.25">
      <c r="C98" s="82"/>
      <c r="D98" s="82"/>
      <c r="E98" s="82"/>
      <c r="F98" s="82"/>
      <c r="G98" s="82"/>
      <c r="H98" s="82"/>
      <c r="I98" s="82"/>
      <c r="J98" s="82"/>
      <c r="K98" s="82"/>
      <c r="L98" s="82"/>
      <c r="M98" s="82"/>
      <c r="N98" s="82"/>
      <c r="O98" s="82"/>
      <c r="P98" s="82"/>
      <c r="Q98" s="82"/>
      <c r="R98" s="82"/>
      <c r="S98" s="82"/>
    </row>
    <row r="99" spans="3:19" x14ac:dyDescent="0.25">
      <c r="C99" s="82"/>
      <c r="D99" s="82"/>
      <c r="E99" s="82"/>
      <c r="F99" s="82"/>
      <c r="G99" s="82"/>
      <c r="H99" s="82"/>
      <c r="I99" s="82"/>
      <c r="J99" s="82"/>
      <c r="K99" s="82"/>
      <c r="L99" s="82"/>
      <c r="M99" s="82"/>
      <c r="N99" s="82"/>
      <c r="O99" s="82"/>
      <c r="P99" s="82"/>
      <c r="Q99" s="82"/>
      <c r="R99" s="82"/>
      <c r="S99" s="82"/>
    </row>
    <row r="100" spans="3:19" x14ac:dyDescent="0.25">
      <c r="C100" s="82"/>
      <c r="D100" s="82"/>
      <c r="E100" s="82"/>
      <c r="F100" s="82"/>
      <c r="G100" s="82"/>
      <c r="H100" s="82"/>
      <c r="I100" s="82"/>
      <c r="J100" s="82"/>
      <c r="K100" s="82"/>
      <c r="L100" s="82"/>
      <c r="M100" s="82"/>
      <c r="N100" s="82"/>
      <c r="O100" s="82"/>
      <c r="P100" s="82"/>
      <c r="Q100" s="82"/>
      <c r="R100" s="82"/>
      <c r="S100" s="82"/>
    </row>
    <row r="101" spans="3:19" x14ac:dyDescent="0.25">
      <c r="C101" s="82"/>
      <c r="D101" s="82"/>
      <c r="E101" s="82"/>
      <c r="F101" s="82"/>
      <c r="G101" s="82"/>
      <c r="H101" s="82"/>
      <c r="I101" s="82"/>
      <c r="J101" s="82"/>
      <c r="K101" s="82"/>
      <c r="L101" s="82"/>
      <c r="M101" s="82"/>
      <c r="N101" s="82"/>
      <c r="O101" s="82"/>
      <c r="P101" s="82"/>
      <c r="Q101" s="82"/>
      <c r="R101" s="82"/>
      <c r="S101" s="82"/>
    </row>
    <row r="102" spans="3:19" x14ac:dyDescent="0.25">
      <c r="C102" s="82"/>
      <c r="D102" s="82"/>
      <c r="E102" s="82"/>
      <c r="F102" s="82"/>
      <c r="G102" s="82"/>
      <c r="H102" s="82"/>
      <c r="I102" s="82"/>
      <c r="J102" s="82"/>
      <c r="K102" s="82"/>
      <c r="L102" s="82"/>
      <c r="M102" s="82"/>
      <c r="N102" s="82"/>
      <c r="O102" s="82"/>
      <c r="P102" s="82"/>
      <c r="Q102" s="82"/>
      <c r="R102" s="82"/>
      <c r="S102" s="82"/>
    </row>
    <row r="103" spans="3:19" x14ac:dyDescent="0.25">
      <c r="C103" s="82"/>
      <c r="D103" s="82"/>
      <c r="E103" s="82"/>
      <c r="F103" s="82"/>
      <c r="G103" s="82"/>
      <c r="H103" s="82"/>
      <c r="I103" s="82"/>
      <c r="J103" s="82"/>
      <c r="K103" s="82"/>
      <c r="L103" s="82"/>
      <c r="M103" s="82"/>
      <c r="N103" s="82"/>
      <c r="O103" s="82"/>
      <c r="P103" s="82"/>
      <c r="Q103" s="82"/>
      <c r="R103" s="82"/>
      <c r="S103" s="82"/>
    </row>
    <row r="104" spans="3:19" x14ac:dyDescent="0.25">
      <c r="C104" s="82"/>
      <c r="D104" s="82"/>
      <c r="E104" s="82"/>
      <c r="F104" s="82"/>
      <c r="G104" s="82"/>
      <c r="H104" s="82"/>
      <c r="I104" s="82"/>
      <c r="J104" s="82"/>
      <c r="K104" s="82"/>
      <c r="L104" s="82"/>
      <c r="M104" s="82"/>
      <c r="N104" s="82"/>
      <c r="O104" s="82"/>
      <c r="P104" s="82"/>
      <c r="Q104" s="82"/>
      <c r="R104" s="82"/>
      <c r="S104" s="82"/>
    </row>
    <row r="105" spans="3:19" x14ac:dyDescent="0.25">
      <c r="C105" s="82"/>
      <c r="D105" s="82"/>
      <c r="E105" s="82"/>
      <c r="F105" s="82"/>
      <c r="G105" s="82"/>
      <c r="H105" s="82"/>
      <c r="I105" s="82"/>
      <c r="J105" s="82"/>
      <c r="K105" s="82"/>
      <c r="L105" s="82"/>
      <c r="M105" s="82"/>
      <c r="N105" s="82"/>
      <c r="O105" s="82"/>
      <c r="P105" s="82"/>
      <c r="Q105" s="82"/>
      <c r="R105" s="82"/>
      <c r="S105" s="82"/>
    </row>
    <row r="106" spans="3:19" x14ac:dyDescent="0.25">
      <c r="C106" s="82"/>
      <c r="D106" s="82"/>
      <c r="E106" s="82"/>
      <c r="F106" s="82"/>
      <c r="G106" s="82"/>
      <c r="H106" s="82"/>
      <c r="I106" s="82"/>
      <c r="J106" s="82"/>
      <c r="K106" s="82"/>
      <c r="L106" s="82"/>
      <c r="M106" s="82"/>
      <c r="N106" s="82"/>
      <c r="O106" s="82"/>
      <c r="P106" s="82"/>
      <c r="Q106" s="82"/>
      <c r="R106" s="82"/>
      <c r="S106" s="82"/>
    </row>
    <row r="107" spans="3:19" x14ac:dyDescent="0.25">
      <c r="C107" s="82"/>
      <c r="D107" s="82"/>
      <c r="E107" s="82"/>
      <c r="F107" s="82"/>
      <c r="G107" s="82"/>
      <c r="H107" s="82"/>
      <c r="I107" s="82"/>
      <c r="J107" s="82"/>
      <c r="K107" s="82"/>
      <c r="L107" s="82"/>
      <c r="M107" s="82"/>
      <c r="N107" s="82"/>
      <c r="O107" s="82"/>
      <c r="P107" s="82"/>
      <c r="Q107" s="82"/>
      <c r="R107" s="82"/>
      <c r="S107" s="82"/>
    </row>
    <row r="108" spans="3:19" x14ac:dyDescent="0.25">
      <c r="C108" s="82"/>
      <c r="D108" s="82"/>
      <c r="E108" s="82"/>
      <c r="F108" s="82"/>
      <c r="G108" s="82"/>
      <c r="H108" s="82"/>
      <c r="I108" s="82"/>
      <c r="J108" s="82"/>
      <c r="K108" s="82"/>
      <c r="L108" s="82"/>
      <c r="M108" s="82"/>
      <c r="N108" s="82"/>
      <c r="O108" s="82"/>
      <c r="P108" s="82"/>
      <c r="Q108" s="82"/>
      <c r="R108" s="82"/>
      <c r="S108" s="82"/>
    </row>
    <row r="109" spans="3:19" x14ac:dyDescent="0.25">
      <c r="C109" s="82"/>
      <c r="D109" s="82"/>
      <c r="E109" s="82"/>
      <c r="F109" s="82"/>
      <c r="G109" s="82"/>
      <c r="H109" s="82"/>
      <c r="I109" s="82"/>
      <c r="J109" s="82"/>
      <c r="K109" s="82"/>
      <c r="L109" s="82"/>
      <c r="M109" s="82"/>
      <c r="N109" s="82"/>
      <c r="O109" s="82"/>
      <c r="P109" s="82"/>
      <c r="Q109" s="82"/>
      <c r="R109" s="82"/>
      <c r="S109" s="82"/>
    </row>
    <row r="110" spans="3:19" x14ac:dyDescent="0.25">
      <c r="C110" s="82"/>
      <c r="D110" s="82"/>
      <c r="E110" s="82"/>
      <c r="F110" s="82"/>
      <c r="G110" s="82"/>
      <c r="H110" s="82"/>
      <c r="I110" s="82"/>
      <c r="J110" s="82"/>
      <c r="K110" s="82"/>
      <c r="L110" s="82"/>
      <c r="M110" s="82"/>
      <c r="N110" s="82"/>
      <c r="O110" s="82"/>
      <c r="P110" s="82"/>
      <c r="Q110" s="82"/>
      <c r="R110" s="82"/>
      <c r="S110" s="82"/>
    </row>
    <row r="111" spans="3:19" x14ac:dyDescent="0.25">
      <c r="C111" s="82"/>
      <c r="D111" s="82"/>
      <c r="E111" s="82"/>
      <c r="F111" s="82"/>
      <c r="G111" s="82"/>
      <c r="H111" s="82"/>
      <c r="I111" s="82"/>
      <c r="J111" s="82"/>
      <c r="K111" s="82"/>
      <c r="L111" s="82"/>
      <c r="M111" s="82"/>
      <c r="N111" s="82"/>
      <c r="O111" s="82"/>
      <c r="P111" s="82"/>
      <c r="Q111" s="82"/>
      <c r="R111" s="82"/>
      <c r="S111" s="82"/>
    </row>
    <row r="112" spans="3:19" x14ac:dyDescent="0.25">
      <c r="C112" s="82"/>
      <c r="D112" s="82"/>
      <c r="E112" s="82"/>
      <c r="F112" s="82"/>
      <c r="G112" s="82"/>
      <c r="H112" s="82"/>
      <c r="I112" s="82"/>
      <c r="J112" s="82"/>
      <c r="K112" s="82"/>
      <c r="L112" s="82"/>
      <c r="M112" s="82"/>
      <c r="N112" s="82"/>
      <c r="O112" s="82"/>
      <c r="P112" s="82"/>
      <c r="Q112" s="82"/>
      <c r="R112" s="82"/>
      <c r="S112" s="82"/>
    </row>
    <row r="113" spans="3:19" x14ac:dyDescent="0.25">
      <c r="C113" s="82"/>
      <c r="D113" s="82"/>
      <c r="E113" s="82"/>
      <c r="F113" s="82"/>
      <c r="G113" s="82"/>
      <c r="H113" s="82"/>
      <c r="I113" s="82"/>
      <c r="J113" s="82"/>
      <c r="K113" s="82"/>
      <c r="L113" s="82"/>
      <c r="M113" s="82"/>
      <c r="N113" s="82"/>
      <c r="O113" s="82"/>
      <c r="P113" s="82"/>
      <c r="Q113" s="82"/>
      <c r="R113" s="82"/>
      <c r="S113" s="82"/>
    </row>
    <row r="114" spans="3:19" x14ac:dyDescent="0.25">
      <c r="C114" s="82"/>
      <c r="D114" s="82"/>
      <c r="E114" s="82"/>
      <c r="F114" s="82"/>
      <c r="G114" s="82"/>
      <c r="H114" s="82"/>
      <c r="I114" s="82"/>
      <c r="J114" s="82"/>
      <c r="K114" s="82"/>
      <c r="L114" s="82"/>
      <c r="M114" s="82"/>
      <c r="N114" s="82"/>
      <c r="O114" s="82"/>
      <c r="P114" s="82"/>
      <c r="Q114" s="82"/>
      <c r="R114" s="82"/>
      <c r="S114" s="82"/>
    </row>
    <row r="115" spans="3:19" x14ac:dyDescent="0.25">
      <c r="C115" s="82"/>
      <c r="D115" s="82"/>
      <c r="E115" s="82"/>
      <c r="F115" s="82"/>
      <c r="G115" s="82"/>
      <c r="H115" s="82"/>
      <c r="I115" s="82"/>
      <c r="J115" s="82"/>
      <c r="K115" s="82"/>
      <c r="L115" s="82"/>
      <c r="M115" s="82"/>
      <c r="N115" s="82"/>
      <c r="O115" s="82"/>
      <c r="P115" s="82"/>
      <c r="Q115" s="82"/>
      <c r="R115" s="82"/>
      <c r="S115" s="82"/>
    </row>
    <row r="116" spans="3:19" x14ac:dyDescent="0.25">
      <c r="C116" s="82"/>
      <c r="D116" s="82"/>
      <c r="E116" s="82"/>
      <c r="F116" s="82"/>
      <c r="G116" s="82"/>
      <c r="H116" s="82"/>
      <c r="I116" s="82"/>
      <c r="J116" s="82"/>
      <c r="K116" s="82"/>
      <c r="L116" s="82"/>
      <c r="M116" s="82"/>
      <c r="N116" s="82"/>
      <c r="O116" s="82"/>
      <c r="P116" s="82"/>
      <c r="Q116" s="82"/>
      <c r="R116" s="82"/>
      <c r="S116" s="82"/>
    </row>
    <row r="117" spans="3:19" x14ac:dyDescent="0.25">
      <c r="C117" s="82"/>
      <c r="D117" s="82"/>
      <c r="E117" s="82"/>
      <c r="F117" s="82"/>
      <c r="G117" s="82"/>
      <c r="H117" s="82"/>
      <c r="I117" s="82"/>
      <c r="J117" s="82"/>
      <c r="K117" s="82"/>
      <c r="L117" s="82"/>
      <c r="M117" s="82"/>
      <c r="N117" s="82"/>
      <c r="O117" s="82"/>
      <c r="P117" s="82"/>
      <c r="Q117" s="82"/>
      <c r="R117" s="82"/>
      <c r="S117" s="82"/>
    </row>
    <row r="118" spans="3:19" x14ac:dyDescent="0.25">
      <c r="C118" s="82"/>
      <c r="D118" s="82"/>
      <c r="E118" s="82"/>
      <c r="F118" s="82"/>
      <c r="G118" s="82"/>
      <c r="H118" s="82"/>
      <c r="I118" s="82"/>
      <c r="J118" s="82"/>
      <c r="K118" s="82"/>
      <c r="L118" s="82"/>
      <c r="M118" s="82"/>
      <c r="N118" s="82"/>
      <c r="O118" s="82"/>
      <c r="P118" s="82"/>
      <c r="Q118" s="82"/>
      <c r="R118" s="82"/>
      <c r="S118" s="82"/>
    </row>
    <row r="119" spans="3:19" x14ac:dyDescent="0.25">
      <c r="C119" s="82"/>
      <c r="D119" s="82"/>
      <c r="E119" s="82"/>
      <c r="F119" s="82"/>
      <c r="G119" s="82"/>
      <c r="H119" s="82"/>
      <c r="I119" s="82"/>
      <c r="J119" s="82"/>
      <c r="K119" s="82"/>
      <c r="L119" s="82"/>
      <c r="M119" s="82"/>
      <c r="N119" s="82"/>
      <c r="O119" s="82"/>
      <c r="P119" s="82"/>
      <c r="Q119" s="82"/>
      <c r="R119" s="82"/>
      <c r="S119" s="82"/>
    </row>
    <row r="120" spans="3:19" x14ac:dyDescent="0.25">
      <c r="C120" s="82"/>
      <c r="D120" s="82"/>
      <c r="E120" s="82"/>
      <c r="F120" s="82"/>
      <c r="G120" s="82"/>
      <c r="H120" s="82"/>
      <c r="I120" s="82"/>
      <c r="J120" s="82"/>
      <c r="K120" s="82"/>
      <c r="L120" s="82"/>
      <c r="M120" s="82"/>
      <c r="N120" s="82"/>
      <c r="O120" s="82"/>
      <c r="P120" s="82"/>
      <c r="Q120" s="82"/>
      <c r="R120" s="82"/>
      <c r="S120" s="82"/>
    </row>
    <row r="121" spans="3:19" x14ac:dyDescent="0.25">
      <c r="C121" s="82"/>
      <c r="D121" s="82"/>
      <c r="E121" s="82"/>
      <c r="F121" s="82"/>
      <c r="G121" s="82"/>
      <c r="H121" s="82"/>
      <c r="I121" s="82"/>
      <c r="J121" s="82"/>
      <c r="K121" s="82"/>
      <c r="L121" s="82"/>
      <c r="M121" s="82"/>
      <c r="N121" s="82"/>
      <c r="O121" s="82"/>
      <c r="P121" s="82"/>
      <c r="Q121" s="82"/>
      <c r="R121" s="82"/>
      <c r="S121" s="82"/>
    </row>
    <row r="122" spans="3:19" x14ac:dyDescent="0.25">
      <c r="C122" s="82"/>
      <c r="D122" s="82"/>
      <c r="E122" s="82"/>
      <c r="F122" s="82"/>
      <c r="G122" s="82"/>
      <c r="H122" s="82"/>
      <c r="I122" s="82"/>
      <c r="J122" s="82"/>
      <c r="K122" s="82"/>
      <c r="L122" s="82"/>
      <c r="M122" s="82"/>
      <c r="N122" s="82"/>
      <c r="O122" s="82"/>
      <c r="P122" s="82"/>
      <c r="Q122" s="82"/>
      <c r="R122" s="82"/>
      <c r="S122" s="82"/>
    </row>
    <row r="123" spans="3:19" x14ac:dyDescent="0.25">
      <c r="C123" s="82"/>
      <c r="D123" s="82"/>
      <c r="E123" s="82"/>
      <c r="F123" s="82"/>
      <c r="G123" s="82"/>
      <c r="H123" s="82"/>
      <c r="I123" s="82"/>
      <c r="J123" s="82"/>
      <c r="K123" s="82"/>
      <c r="L123" s="82"/>
      <c r="M123" s="82"/>
      <c r="N123" s="82"/>
      <c r="O123" s="82"/>
      <c r="P123" s="82"/>
      <c r="Q123" s="82"/>
      <c r="R123" s="82"/>
      <c r="S123" s="82"/>
    </row>
    <row r="124" spans="3:19" x14ac:dyDescent="0.25">
      <c r="C124" s="82"/>
      <c r="D124" s="82"/>
      <c r="E124" s="82"/>
      <c r="F124" s="82"/>
      <c r="G124" s="82"/>
      <c r="H124" s="82"/>
      <c r="I124" s="82"/>
      <c r="J124" s="82"/>
      <c r="K124" s="82"/>
      <c r="L124" s="82"/>
      <c r="M124" s="82"/>
      <c r="N124" s="82"/>
      <c r="O124" s="82"/>
      <c r="P124" s="82"/>
      <c r="Q124" s="82"/>
      <c r="R124" s="82"/>
      <c r="S124" s="82"/>
    </row>
    <row r="125" spans="3:19" x14ac:dyDescent="0.25">
      <c r="C125" s="82"/>
      <c r="D125" s="82"/>
      <c r="E125" s="82"/>
      <c r="F125" s="82"/>
      <c r="G125" s="82"/>
      <c r="H125" s="82"/>
      <c r="I125" s="82"/>
      <c r="J125" s="82"/>
      <c r="K125" s="82"/>
      <c r="L125" s="82"/>
      <c r="M125" s="82"/>
      <c r="N125" s="82"/>
      <c r="O125" s="82"/>
      <c r="P125" s="82"/>
      <c r="Q125" s="82"/>
      <c r="R125" s="82"/>
      <c r="S125" s="82"/>
    </row>
    <row r="126" spans="3:19" x14ac:dyDescent="0.25">
      <c r="C126" s="82"/>
      <c r="D126" s="82"/>
      <c r="E126" s="82"/>
      <c r="F126" s="82"/>
      <c r="G126" s="82"/>
      <c r="H126" s="82"/>
      <c r="I126" s="82"/>
      <c r="J126" s="82"/>
      <c r="K126" s="82"/>
      <c r="L126" s="82"/>
      <c r="M126" s="82"/>
      <c r="N126" s="82"/>
      <c r="O126" s="82"/>
      <c r="P126" s="82"/>
      <c r="Q126" s="82"/>
      <c r="R126" s="82"/>
      <c r="S126" s="82"/>
    </row>
    <row r="127" spans="3:19" x14ac:dyDescent="0.25">
      <c r="C127" s="82"/>
      <c r="D127" s="82"/>
      <c r="E127" s="82"/>
      <c r="F127" s="82"/>
      <c r="G127" s="82"/>
      <c r="H127" s="82"/>
      <c r="I127" s="82"/>
      <c r="J127" s="82"/>
      <c r="K127" s="82"/>
      <c r="L127" s="82"/>
      <c r="M127" s="82"/>
      <c r="N127" s="82"/>
      <c r="O127" s="82"/>
      <c r="P127" s="82"/>
      <c r="Q127" s="82"/>
      <c r="R127" s="82"/>
      <c r="S127" s="82"/>
    </row>
    <row r="128" spans="3:19" x14ac:dyDescent="0.25">
      <c r="C128" s="82"/>
      <c r="D128" s="82"/>
      <c r="E128" s="82"/>
      <c r="F128" s="82"/>
      <c r="G128" s="82"/>
      <c r="H128" s="82"/>
      <c r="I128" s="82"/>
      <c r="J128" s="82"/>
      <c r="K128" s="82"/>
      <c r="L128" s="82"/>
      <c r="M128" s="82"/>
      <c r="N128" s="82"/>
      <c r="O128" s="82"/>
      <c r="P128" s="82"/>
      <c r="Q128" s="82"/>
      <c r="R128" s="82"/>
      <c r="S128" s="82"/>
    </row>
    <row r="129" spans="3:19" x14ac:dyDescent="0.25">
      <c r="C129" s="82"/>
      <c r="D129" s="82"/>
      <c r="E129" s="82"/>
      <c r="F129" s="82"/>
      <c r="G129" s="82"/>
      <c r="H129" s="82"/>
      <c r="I129" s="82"/>
      <c r="J129" s="82"/>
      <c r="K129" s="82"/>
      <c r="L129" s="82"/>
      <c r="M129" s="82"/>
      <c r="N129" s="82"/>
      <c r="O129" s="82"/>
      <c r="P129" s="82"/>
      <c r="Q129" s="82"/>
      <c r="R129" s="82"/>
      <c r="S129" s="82"/>
    </row>
    <row r="130" spans="3:19" x14ac:dyDescent="0.25">
      <c r="C130" s="82"/>
      <c r="D130" s="82"/>
      <c r="E130" s="82"/>
      <c r="F130" s="82"/>
      <c r="G130" s="82"/>
      <c r="H130" s="82"/>
      <c r="I130" s="82"/>
      <c r="J130" s="82"/>
      <c r="K130" s="82"/>
      <c r="L130" s="82"/>
      <c r="M130" s="82"/>
      <c r="N130" s="82"/>
      <c r="O130" s="82"/>
      <c r="P130" s="82"/>
      <c r="Q130" s="82"/>
      <c r="R130" s="82"/>
      <c r="S130" s="82"/>
    </row>
    <row r="131" spans="3:19" x14ac:dyDescent="0.25">
      <c r="C131" s="82"/>
      <c r="D131" s="82"/>
      <c r="E131" s="82"/>
      <c r="F131" s="82"/>
      <c r="G131" s="82"/>
      <c r="H131" s="82"/>
      <c r="I131" s="82"/>
      <c r="J131" s="82"/>
      <c r="K131" s="82"/>
      <c r="L131" s="82"/>
      <c r="M131" s="82"/>
      <c r="N131" s="82"/>
      <c r="O131" s="82"/>
      <c r="P131" s="82"/>
      <c r="Q131" s="82"/>
      <c r="R131" s="82"/>
      <c r="S131" s="82"/>
    </row>
    <row r="132" spans="3:19" x14ac:dyDescent="0.25">
      <c r="C132" s="82"/>
      <c r="D132" s="82"/>
      <c r="E132" s="82"/>
      <c r="F132" s="82"/>
      <c r="G132" s="82"/>
      <c r="H132" s="82"/>
      <c r="I132" s="82"/>
      <c r="J132" s="82"/>
      <c r="K132" s="82"/>
      <c r="L132" s="82"/>
      <c r="M132" s="82"/>
      <c r="N132" s="82"/>
      <c r="O132" s="82"/>
      <c r="P132" s="82"/>
      <c r="Q132" s="82"/>
      <c r="R132" s="82"/>
      <c r="S132" s="82"/>
    </row>
    <row r="133" spans="3:19" x14ac:dyDescent="0.25">
      <c r="C133" s="82"/>
      <c r="D133" s="82"/>
      <c r="E133" s="82"/>
      <c r="F133" s="82"/>
      <c r="G133" s="82"/>
      <c r="H133" s="82"/>
      <c r="I133" s="82"/>
      <c r="J133" s="82"/>
      <c r="K133" s="82"/>
      <c r="L133" s="82"/>
      <c r="M133" s="82"/>
      <c r="N133" s="82"/>
      <c r="O133" s="82"/>
      <c r="P133" s="82"/>
      <c r="Q133" s="82"/>
      <c r="R133" s="82"/>
      <c r="S133" s="82"/>
    </row>
    <row r="134" spans="3:19" x14ac:dyDescent="0.25">
      <c r="C134" s="82"/>
      <c r="D134" s="82"/>
      <c r="E134" s="82"/>
      <c r="F134" s="82"/>
      <c r="G134" s="82"/>
      <c r="H134" s="82"/>
      <c r="I134" s="82"/>
      <c r="J134" s="82"/>
      <c r="K134" s="82"/>
      <c r="L134" s="82"/>
      <c r="M134" s="82"/>
      <c r="N134" s="82"/>
      <c r="O134" s="82"/>
      <c r="P134" s="82"/>
      <c r="Q134" s="82"/>
      <c r="R134" s="82"/>
      <c r="S134" s="82"/>
    </row>
    <row r="135" spans="3:19" x14ac:dyDescent="0.25">
      <c r="C135" s="82"/>
      <c r="D135" s="82"/>
      <c r="E135" s="82"/>
      <c r="F135" s="82"/>
      <c r="G135" s="82"/>
      <c r="H135" s="82"/>
      <c r="I135" s="82"/>
      <c r="J135" s="82"/>
      <c r="K135" s="82"/>
      <c r="L135" s="82"/>
      <c r="M135" s="82"/>
      <c r="N135" s="82"/>
      <c r="O135" s="82"/>
      <c r="P135" s="82"/>
      <c r="Q135" s="82"/>
      <c r="R135" s="82"/>
      <c r="S135" s="82"/>
    </row>
    <row r="136" spans="3:19" x14ac:dyDescent="0.25">
      <c r="C136" s="82"/>
      <c r="D136" s="82"/>
      <c r="E136" s="82"/>
      <c r="F136" s="82"/>
      <c r="G136" s="82"/>
      <c r="H136" s="82"/>
      <c r="I136" s="82"/>
      <c r="J136" s="82"/>
      <c r="K136" s="82"/>
      <c r="L136" s="82"/>
      <c r="M136" s="82"/>
      <c r="N136" s="82"/>
      <c r="O136" s="82"/>
      <c r="P136" s="82"/>
      <c r="Q136" s="82"/>
      <c r="R136" s="82"/>
      <c r="S136" s="82"/>
    </row>
    <row r="137" spans="3:19" x14ac:dyDescent="0.25">
      <c r="C137" s="82"/>
      <c r="D137" s="82"/>
      <c r="E137" s="82"/>
      <c r="F137" s="82"/>
      <c r="G137" s="82"/>
      <c r="H137" s="82"/>
      <c r="I137" s="82"/>
      <c r="J137" s="82"/>
      <c r="K137" s="82"/>
      <c r="L137" s="82"/>
      <c r="M137" s="82"/>
      <c r="N137" s="82"/>
      <c r="O137" s="82"/>
      <c r="P137" s="82"/>
      <c r="Q137" s="82"/>
      <c r="R137" s="82"/>
      <c r="S137" s="82"/>
    </row>
    <row r="138" spans="3:19" x14ac:dyDescent="0.25">
      <c r="C138" s="82"/>
      <c r="D138" s="82"/>
      <c r="E138" s="82"/>
      <c r="F138" s="82"/>
      <c r="G138" s="82"/>
      <c r="H138" s="82"/>
      <c r="I138" s="82"/>
      <c r="J138" s="82"/>
      <c r="K138" s="82"/>
      <c r="L138" s="82"/>
      <c r="M138" s="82"/>
      <c r="N138" s="82"/>
      <c r="O138" s="82"/>
      <c r="P138" s="82"/>
      <c r="Q138" s="82"/>
      <c r="R138" s="82"/>
      <c r="S138" s="82"/>
    </row>
    <row r="139" spans="3:19" x14ac:dyDescent="0.25">
      <c r="C139" s="82"/>
      <c r="D139" s="82"/>
      <c r="E139" s="82"/>
      <c r="F139" s="82"/>
      <c r="G139" s="82"/>
      <c r="H139" s="82"/>
      <c r="I139" s="82"/>
      <c r="J139" s="82"/>
      <c r="K139" s="82"/>
      <c r="L139" s="82"/>
      <c r="M139" s="82"/>
      <c r="N139" s="82"/>
      <c r="O139" s="82"/>
      <c r="P139" s="82"/>
      <c r="Q139" s="82"/>
      <c r="R139" s="82"/>
      <c r="S139" s="82"/>
    </row>
    <row r="140" spans="3:19" x14ac:dyDescent="0.25">
      <c r="C140" s="82"/>
      <c r="D140" s="82"/>
      <c r="E140" s="82"/>
      <c r="F140" s="82"/>
      <c r="G140" s="82"/>
      <c r="H140" s="82"/>
      <c r="I140" s="82"/>
      <c r="J140" s="82"/>
      <c r="K140" s="82"/>
      <c r="L140" s="82"/>
      <c r="M140" s="82"/>
      <c r="N140" s="82"/>
      <c r="O140" s="82"/>
      <c r="P140" s="82"/>
      <c r="Q140" s="82"/>
      <c r="R140" s="82"/>
      <c r="S140" s="82"/>
    </row>
    <row r="141" spans="3:19" x14ac:dyDescent="0.25">
      <c r="C141" s="82"/>
      <c r="D141" s="82"/>
      <c r="E141" s="82"/>
      <c r="F141" s="82"/>
      <c r="G141" s="82"/>
      <c r="H141" s="82"/>
      <c r="I141" s="82"/>
      <c r="J141" s="82"/>
      <c r="K141" s="82"/>
      <c r="L141" s="82"/>
      <c r="M141" s="82"/>
      <c r="N141" s="82"/>
      <c r="O141" s="82"/>
      <c r="P141" s="82"/>
      <c r="Q141" s="82"/>
      <c r="R141" s="82"/>
      <c r="S141" s="82"/>
    </row>
    <row r="142" spans="3:19" x14ac:dyDescent="0.25">
      <c r="C142" s="82"/>
      <c r="D142" s="82"/>
      <c r="E142" s="82"/>
      <c r="F142" s="82"/>
      <c r="G142" s="82"/>
      <c r="H142" s="82"/>
      <c r="I142" s="82"/>
      <c r="J142" s="82"/>
      <c r="K142" s="82"/>
      <c r="L142" s="82"/>
      <c r="M142" s="82"/>
      <c r="N142" s="82"/>
      <c r="O142" s="82"/>
      <c r="P142" s="82"/>
      <c r="Q142" s="82"/>
      <c r="R142" s="82"/>
      <c r="S142" s="82"/>
    </row>
    <row r="143" spans="3:19" x14ac:dyDescent="0.25">
      <c r="C143" s="82"/>
      <c r="D143" s="82"/>
      <c r="E143" s="82"/>
      <c r="F143" s="82"/>
      <c r="G143" s="82"/>
      <c r="H143" s="82"/>
      <c r="I143" s="82"/>
      <c r="J143" s="82"/>
      <c r="K143" s="82"/>
      <c r="L143" s="82"/>
      <c r="M143" s="82"/>
      <c r="N143" s="82"/>
      <c r="O143" s="82"/>
      <c r="P143" s="82"/>
      <c r="Q143" s="82"/>
      <c r="R143" s="82"/>
      <c r="S143" s="82"/>
    </row>
    <row r="144" spans="3:19" x14ac:dyDescent="0.25">
      <c r="C144" s="82"/>
      <c r="D144" s="82"/>
      <c r="E144" s="82"/>
      <c r="F144" s="82"/>
      <c r="G144" s="82"/>
      <c r="H144" s="82"/>
      <c r="I144" s="82"/>
      <c r="J144" s="82"/>
      <c r="K144" s="82"/>
      <c r="L144" s="82"/>
      <c r="M144" s="82"/>
      <c r="N144" s="82"/>
      <c r="O144" s="82"/>
      <c r="P144" s="82"/>
      <c r="Q144" s="82"/>
      <c r="R144" s="82"/>
      <c r="S144" s="82"/>
    </row>
    <row r="145" spans="3:19" x14ac:dyDescent="0.25">
      <c r="C145" s="82"/>
      <c r="D145" s="82"/>
      <c r="E145" s="82"/>
      <c r="F145" s="82"/>
      <c r="G145" s="82"/>
      <c r="H145" s="82"/>
      <c r="I145" s="82"/>
      <c r="J145" s="82"/>
      <c r="K145" s="82"/>
      <c r="L145" s="82"/>
      <c r="M145" s="82"/>
      <c r="N145" s="82"/>
      <c r="O145" s="82"/>
      <c r="P145" s="82"/>
      <c r="Q145" s="82"/>
      <c r="R145" s="82"/>
      <c r="S145" s="82"/>
    </row>
    <row r="146" spans="3:19" x14ac:dyDescent="0.25">
      <c r="C146" s="82"/>
      <c r="D146" s="82"/>
      <c r="E146" s="82"/>
      <c r="F146" s="82"/>
      <c r="G146" s="82"/>
      <c r="H146" s="82"/>
      <c r="I146" s="82"/>
      <c r="J146" s="82"/>
      <c r="K146" s="82"/>
      <c r="L146" s="82"/>
      <c r="M146" s="82"/>
      <c r="N146" s="82"/>
      <c r="O146" s="82"/>
      <c r="P146" s="82"/>
      <c r="Q146" s="82"/>
      <c r="R146" s="82"/>
      <c r="S146" s="82"/>
    </row>
    <row r="147" spans="3:19" x14ac:dyDescent="0.25">
      <c r="C147" s="82"/>
      <c r="D147" s="82"/>
      <c r="E147" s="82"/>
      <c r="F147" s="82"/>
      <c r="G147" s="82"/>
      <c r="H147" s="82"/>
      <c r="I147" s="82"/>
      <c r="J147" s="82"/>
      <c r="K147" s="82"/>
      <c r="L147" s="82"/>
      <c r="M147" s="82"/>
      <c r="N147" s="82"/>
      <c r="O147" s="82"/>
      <c r="P147" s="82"/>
      <c r="Q147" s="82"/>
      <c r="R147" s="82"/>
      <c r="S147" s="82"/>
    </row>
    <row r="148" spans="3:19" x14ac:dyDescent="0.25">
      <c r="C148" s="82"/>
      <c r="D148" s="82"/>
      <c r="E148" s="82"/>
      <c r="F148" s="82"/>
      <c r="G148" s="82"/>
      <c r="H148" s="82"/>
      <c r="I148" s="82"/>
      <c r="J148" s="82"/>
      <c r="K148" s="82"/>
      <c r="L148" s="82"/>
      <c r="M148" s="82"/>
      <c r="N148" s="82"/>
      <c r="O148" s="82"/>
      <c r="P148" s="82"/>
      <c r="Q148" s="82"/>
      <c r="R148" s="82"/>
      <c r="S148" s="82"/>
    </row>
    <row r="149" spans="3:19" x14ac:dyDescent="0.25">
      <c r="C149" s="82"/>
      <c r="D149" s="82"/>
      <c r="E149" s="82"/>
      <c r="F149" s="82"/>
      <c r="G149" s="82"/>
      <c r="H149" s="82"/>
      <c r="I149" s="82"/>
      <c r="J149" s="82"/>
      <c r="K149" s="82"/>
      <c r="L149" s="82"/>
      <c r="M149" s="82"/>
      <c r="N149" s="82"/>
      <c r="O149" s="82"/>
      <c r="P149" s="82"/>
      <c r="Q149" s="82"/>
      <c r="R149" s="82"/>
      <c r="S149" s="82"/>
    </row>
    <row r="150" spans="3:19" x14ac:dyDescent="0.25">
      <c r="C150" s="82"/>
      <c r="D150" s="82"/>
      <c r="E150" s="82"/>
      <c r="F150" s="82"/>
      <c r="G150" s="82"/>
      <c r="H150" s="82"/>
      <c r="I150" s="82"/>
      <c r="J150" s="82"/>
      <c r="K150" s="82"/>
      <c r="L150" s="82"/>
      <c r="M150" s="82"/>
      <c r="N150" s="82"/>
      <c r="O150" s="82"/>
      <c r="P150" s="82"/>
      <c r="Q150" s="82"/>
      <c r="R150" s="82"/>
      <c r="S150" s="82"/>
    </row>
    <row r="151" spans="3:19" x14ac:dyDescent="0.25">
      <c r="C151" s="82"/>
      <c r="D151" s="82"/>
      <c r="E151" s="82"/>
      <c r="F151" s="82"/>
      <c r="G151" s="82"/>
      <c r="H151" s="82"/>
      <c r="I151" s="82"/>
      <c r="J151" s="82"/>
      <c r="K151" s="82"/>
      <c r="L151" s="82"/>
      <c r="M151" s="82"/>
      <c r="N151" s="82"/>
      <c r="O151" s="82"/>
      <c r="P151" s="82"/>
      <c r="Q151" s="82"/>
      <c r="R151" s="82"/>
      <c r="S151" s="82"/>
    </row>
    <row r="152" spans="3:19" x14ac:dyDescent="0.25">
      <c r="C152" s="82"/>
      <c r="D152" s="82"/>
      <c r="E152" s="82"/>
      <c r="F152" s="82"/>
      <c r="G152" s="82"/>
      <c r="H152" s="82"/>
      <c r="I152" s="82"/>
      <c r="J152" s="82"/>
      <c r="K152" s="82"/>
      <c r="L152" s="82"/>
      <c r="M152" s="82"/>
      <c r="N152" s="82"/>
      <c r="O152" s="82"/>
      <c r="P152" s="82"/>
      <c r="Q152" s="82"/>
      <c r="R152" s="82"/>
      <c r="S152" s="82"/>
    </row>
    <row r="153" spans="3:19" x14ac:dyDescent="0.25">
      <c r="C153" s="82"/>
      <c r="D153" s="82"/>
      <c r="E153" s="82"/>
      <c r="F153" s="82"/>
      <c r="G153" s="82"/>
      <c r="H153" s="82"/>
      <c r="I153" s="82"/>
      <c r="J153" s="82"/>
      <c r="K153" s="82"/>
      <c r="L153" s="82"/>
      <c r="M153" s="82"/>
      <c r="N153" s="82"/>
      <c r="O153" s="82"/>
      <c r="P153" s="82"/>
      <c r="Q153" s="82"/>
      <c r="R153" s="82"/>
      <c r="S153" s="82"/>
    </row>
    <row r="154" spans="3:19" x14ac:dyDescent="0.25">
      <c r="C154" s="82"/>
      <c r="D154" s="82"/>
      <c r="E154" s="82"/>
      <c r="F154" s="82"/>
      <c r="G154" s="82"/>
      <c r="H154" s="82"/>
      <c r="I154" s="82"/>
      <c r="J154" s="82"/>
      <c r="K154" s="82"/>
      <c r="L154" s="82"/>
      <c r="M154" s="82"/>
      <c r="N154" s="82"/>
      <c r="O154" s="82"/>
      <c r="P154" s="82"/>
      <c r="Q154" s="82"/>
      <c r="R154" s="82"/>
      <c r="S154" s="82"/>
    </row>
    <row r="155" spans="3:19" x14ac:dyDescent="0.25">
      <c r="C155" s="82"/>
      <c r="D155" s="82"/>
      <c r="E155" s="82"/>
      <c r="F155" s="82"/>
      <c r="G155" s="82"/>
      <c r="H155" s="82"/>
      <c r="I155" s="82"/>
      <c r="J155" s="82"/>
      <c r="K155" s="82"/>
      <c r="L155" s="82"/>
      <c r="M155" s="82"/>
      <c r="N155" s="82"/>
      <c r="O155" s="82"/>
      <c r="P155" s="82"/>
      <c r="Q155" s="82"/>
      <c r="R155" s="82"/>
      <c r="S155" s="82"/>
    </row>
    <row r="156" spans="3:19" x14ac:dyDescent="0.25">
      <c r="C156" s="82"/>
      <c r="D156" s="82"/>
      <c r="E156" s="82"/>
      <c r="F156" s="82"/>
      <c r="G156" s="82"/>
      <c r="H156" s="82"/>
      <c r="I156" s="82"/>
      <c r="J156" s="82"/>
      <c r="K156" s="82"/>
      <c r="L156" s="82"/>
      <c r="M156" s="82"/>
      <c r="N156" s="82"/>
      <c r="O156" s="82"/>
      <c r="P156" s="82"/>
      <c r="Q156" s="82"/>
      <c r="R156" s="82"/>
      <c r="S156" s="82"/>
    </row>
    <row r="157" spans="3:19" x14ac:dyDescent="0.25">
      <c r="C157" s="82"/>
      <c r="D157" s="82"/>
      <c r="E157" s="82"/>
      <c r="F157" s="82"/>
      <c r="G157" s="82"/>
      <c r="H157" s="82"/>
      <c r="I157" s="82"/>
      <c r="J157" s="82"/>
      <c r="K157" s="82"/>
      <c r="L157" s="82"/>
      <c r="M157" s="82"/>
      <c r="N157" s="82"/>
      <c r="O157" s="82"/>
      <c r="P157" s="82"/>
      <c r="Q157" s="82"/>
      <c r="R157" s="82"/>
      <c r="S157" s="82"/>
    </row>
    <row r="158" spans="3:19" x14ac:dyDescent="0.25">
      <c r="C158" s="82"/>
      <c r="D158" s="82"/>
      <c r="E158" s="82"/>
      <c r="F158" s="82"/>
      <c r="G158" s="82"/>
      <c r="H158" s="82"/>
      <c r="I158" s="82"/>
      <c r="J158" s="82"/>
      <c r="K158" s="82"/>
      <c r="L158" s="82"/>
      <c r="M158" s="82"/>
      <c r="N158" s="82"/>
      <c r="O158" s="82"/>
      <c r="P158" s="82"/>
      <c r="Q158" s="82"/>
      <c r="R158" s="82"/>
      <c r="S158" s="82"/>
    </row>
    <row r="159" spans="3:19" x14ac:dyDescent="0.25">
      <c r="C159" s="82"/>
      <c r="D159" s="82"/>
      <c r="E159" s="82"/>
      <c r="F159" s="82"/>
      <c r="G159" s="82"/>
      <c r="H159" s="82"/>
      <c r="I159" s="82"/>
      <c r="J159" s="82"/>
      <c r="K159" s="82"/>
      <c r="L159" s="82"/>
      <c r="M159" s="82"/>
      <c r="N159" s="82"/>
      <c r="O159" s="82"/>
      <c r="P159" s="82"/>
      <c r="Q159" s="82"/>
      <c r="R159" s="82"/>
      <c r="S159" s="82"/>
    </row>
    <row r="160" spans="3:19" x14ac:dyDescent="0.25">
      <c r="C160" s="82"/>
      <c r="D160" s="82"/>
      <c r="E160" s="82"/>
      <c r="F160" s="82"/>
      <c r="G160" s="82"/>
      <c r="H160" s="82"/>
      <c r="I160" s="82"/>
      <c r="J160" s="82"/>
      <c r="K160" s="82"/>
      <c r="L160" s="82"/>
      <c r="M160" s="82"/>
      <c r="N160" s="82"/>
      <c r="O160" s="82"/>
      <c r="P160" s="82"/>
      <c r="Q160" s="82"/>
      <c r="R160" s="82"/>
      <c r="S160" s="82"/>
    </row>
    <row r="161" spans="3:19" x14ac:dyDescent="0.25">
      <c r="C161" s="82"/>
      <c r="D161" s="82"/>
      <c r="E161" s="82"/>
      <c r="F161" s="82"/>
      <c r="G161" s="82"/>
      <c r="H161" s="82"/>
      <c r="I161" s="82"/>
      <c r="J161" s="82"/>
      <c r="K161" s="82"/>
      <c r="L161" s="82"/>
      <c r="M161" s="82"/>
      <c r="N161" s="82"/>
      <c r="O161" s="82"/>
      <c r="P161" s="82"/>
      <c r="Q161" s="82"/>
      <c r="R161" s="82"/>
      <c r="S161" s="82"/>
    </row>
    <row r="162" spans="3:19" x14ac:dyDescent="0.25">
      <c r="C162" s="82"/>
      <c r="D162" s="82"/>
      <c r="E162" s="82"/>
      <c r="F162" s="82"/>
      <c r="G162" s="82"/>
      <c r="H162" s="82"/>
      <c r="I162" s="82"/>
      <c r="J162" s="82"/>
      <c r="K162" s="82"/>
      <c r="L162" s="82"/>
      <c r="M162" s="82"/>
      <c r="N162" s="82"/>
      <c r="O162" s="82"/>
      <c r="P162" s="82"/>
      <c r="Q162" s="82"/>
      <c r="R162" s="82"/>
      <c r="S162" s="82"/>
    </row>
    <row r="163" spans="3:19" x14ac:dyDescent="0.25">
      <c r="C163" s="82"/>
      <c r="D163" s="82"/>
      <c r="E163" s="82"/>
      <c r="F163" s="82"/>
      <c r="G163" s="82"/>
      <c r="H163" s="82"/>
      <c r="I163" s="82"/>
      <c r="J163" s="82"/>
      <c r="K163" s="82"/>
      <c r="L163" s="82"/>
      <c r="M163" s="82"/>
      <c r="N163" s="82"/>
      <c r="O163" s="82"/>
      <c r="P163" s="82"/>
      <c r="Q163" s="82"/>
      <c r="R163" s="82"/>
      <c r="S163" s="82"/>
    </row>
    <row r="164" spans="3:19" x14ac:dyDescent="0.25">
      <c r="C164" s="82"/>
      <c r="D164" s="82"/>
      <c r="E164" s="82"/>
      <c r="F164" s="82"/>
      <c r="G164" s="82"/>
      <c r="H164" s="82"/>
      <c r="I164" s="82"/>
      <c r="J164" s="82"/>
      <c r="K164" s="82"/>
      <c r="L164" s="82"/>
      <c r="M164" s="82"/>
      <c r="N164" s="82"/>
      <c r="O164" s="82"/>
      <c r="P164" s="82"/>
      <c r="Q164" s="82"/>
      <c r="R164" s="82"/>
      <c r="S164" s="82"/>
    </row>
    <row r="165" spans="3:19" x14ac:dyDescent="0.25">
      <c r="C165" s="82"/>
      <c r="D165" s="82"/>
      <c r="E165" s="82"/>
      <c r="F165" s="82"/>
      <c r="G165" s="82"/>
      <c r="H165" s="82"/>
      <c r="I165" s="82"/>
      <c r="J165" s="82"/>
      <c r="K165" s="82"/>
      <c r="L165" s="82"/>
      <c r="M165" s="82"/>
      <c r="N165" s="82"/>
      <c r="O165" s="82"/>
      <c r="P165" s="82"/>
      <c r="Q165" s="82"/>
      <c r="R165" s="82"/>
      <c r="S165" s="82"/>
    </row>
    <row r="166" spans="3:19" x14ac:dyDescent="0.25">
      <c r="C166" s="82"/>
      <c r="D166" s="82"/>
      <c r="E166" s="82"/>
      <c r="F166" s="82"/>
      <c r="G166" s="82"/>
      <c r="H166" s="82"/>
      <c r="I166" s="82"/>
      <c r="J166" s="82"/>
      <c r="K166" s="82"/>
      <c r="L166" s="82"/>
      <c r="M166" s="82"/>
      <c r="N166" s="82"/>
      <c r="O166" s="82"/>
      <c r="P166" s="82"/>
      <c r="Q166" s="82"/>
      <c r="R166" s="82"/>
      <c r="S166" s="82"/>
    </row>
    <row r="167" spans="3:19" x14ac:dyDescent="0.25">
      <c r="C167" s="82"/>
      <c r="D167" s="82"/>
      <c r="E167" s="82"/>
      <c r="F167" s="82"/>
      <c r="G167" s="82"/>
      <c r="H167" s="82"/>
      <c r="I167" s="82"/>
      <c r="J167" s="82"/>
      <c r="K167" s="82"/>
      <c r="L167" s="82"/>
      <c r="M167" s="82"/>
      <c r="N167" s="82"/>
      <c r="O167" s="82"/>
      <c r="P167" s="82"/>
      <c r="Q167" s="82"/>
      <c r="R167" s="82"/>
      <c r="S167" s="82"/>
    </row>
    <row r="168" spans="3:19" x14ac:dyDescent="0.25">
      <c r="C168" s="82"/>
      <c r="D168" s="82"/>
      <c r="E168" s="82"/>
      <c r="F168" s="82"/>
      <c r="G168" s="82"/>
      <c r="H168" s="82"/>
      <c r="I168" s="82"/>
      <c r="J168" s="82"/>
      <c r="K168" s="82"/>
      <c r="L168" s="82"/>
      <c r="M168" s="82"/>
      <c r="N168" s="82"/>
      <c r="O168" s="82"/>
      <c r="P168" s="82"/>
      <c r="Q168" s="82"/>
      <c r="R168" s="82"/>
      <c r="S168" s="82"/>
    </row>
    <row r="169" spans="3:19" x14ac:dyDescent="0.25">
      <c r="C169" s="82"/>
      <c r="D169" s="82"/>
      <c r="E169" s="82"/>
      <c r="F169" s="82"/>
      <c r="G169" s="82"/>
      <c r="H169" s="82"/>
      <c r="I169" s="82"/>
      <c r="J169" s="82"/>
      <c r="K169" s="82"/>
      <c r="L169" s="82"/>
      <c r="M169" s="82"/>
      <c r="N169" s="82"/>
      <c r="O169" s="82"/>
      <c r="P169" s="82"/>
      <c r="Q169" s="82"/>
      <c r="R169" s="82"/>
      <c r="S169" s="82"/>
    </row>
    <row r="170" spans="3:19" x14ac:dyDescent="0.25">
      <c r="C170" s="82"/>
      <c r="D170" s="82"/>
      <c r="E170" s="82"/>
      <c r="F170" s="82"/>
      <c r="G170" s="82"/>
      <c r="H170" s="82"/>
      <c r="I170" s="82"/>
      <c r="J170" s="82"/>
      <c r="K170" s="82"/>
      <c r="L170" s="82"/>
      <c r="M170" s="82"/>
      <c r="N170" s="82"/>
      <c r="O170" s="82"/>
      <c r="P170" s="82"/>
      <c r="Q170" s="82"/>
      <c r="R170" s="82"/>
      <c r="S170" s="82"/>
    </row>
    <row r="171" spans="3:19" x14ac:dyDescent="0.25">
      <c r="C171" s="82"/>
      <c r="D171" s="82"/>
      <c r="E171" s="82"/>
      <c r="F171" s="82"/>
      <c r="G171" s="82"/>
      <c r="H171" s="82"/>
      <c r="I171" s="82"/>
      <c r="J171" s="82"/>
      <c r="K171" s="82"/>
      <c r="L171" s="82"/>
      <c r="M171" s="82"/>
      <c r="N171" s="82"/>
      <c r="O171" s="82"/>
      <c r="P171" s="82"/>
      <c r="Q171" s="82"/>
      <c r="R171" s="82"/>
      <c r="S171" s="82"/>
    </row>
    <row r="172" spans="3:19" x14ac:dyDescent="0.25">
      <c r="C172" s="82"/>
      <c r="D172" s="82"/>
      <c r="E172" s="82"/>
      <c r="F172" s="82"/>
      <c r="G172" s="82"/>
      <c r="H172" s="82"/>
      <c r="I172" s="82"/>
      <c r="J172" s="82"/>
      <c r="K172" s="82"/>
      <c r="L172" s="82"/>
      <c r="M172" s="82"/>
      <c r="N172" s="82"/>
      <c r="O172" s="82"/>
      <c r="P172" s="82"/>
      <c r="Q172" s="82"/>
      <c r="R172" s="82"/>
      <c r="S172" s="82"/>
    </row>
    <row r="173" spans="3:19" x14ac:dyDescent="0.25">
      <c r="C173" s="82"/>
      <c r="D173" s="82"/>
      <c r="E173" s="82"/>
      <c r="F173" s="82"/>
      <c r="G173" s="82"/>
      <c r="H173" s="82"/>
      <c r="I173" s="82"/>
      <c r="J173" s="82"/>
      <c r="K173" s="82"/>
      <c r="L173" s="82"/>
      <c r="M173" s="82"/>
      <c r="N173" s="82"/>
      <c r="O173" s="82"/>
      <c r="P173" s="82"/>
      <c r="Q173" s="82"/>
      <c r="R173" s="82"/>
      <c r="S173" s="82"/>
    </row>
    <row r="174" spans="3:19" x14ac:dyDescent="0.25">
      <c r="C174" s="82"/>
      <c r="D174" s="82"/>
      <c r="E174" s="82"/>
      <c r="F174" s="82"/>
      <c r="G174" s="82"/>
      <c r="H174" s="82"/>
      <c r="I174" s="82"/>
      <c r="J174" s="82"/>
      <c r="K174" s="82"/>
      <c r="L174" s="82"/>
      <c r="M174" s="82"/>
      <c r="N174" s="82"/>
      <c r="O174" s="82"/>
      <c r="P174" s="82"/>
      <c r="Q174" s="82"/>
      <c r="R174" s="82"/>
      <c r="S174" s="82"/>
    </row>
    <row r="175" spans="3:19" x14ac:dyDescent="0.25">
      <c r="C175" s="82"/>
      <c r="D175" s="82"/>
      <c r="E175" s="82"/>
      <c r="F175" s="82"/>
      <c r="G175" s="82"/>
      <c r="H175" s="82"/>
      <c r="I175" s="82"/>
      <c r="J175" s="82"/>
      <c r="K175" s="82"/>
      <c r="L175" s="82"/>
      <c r="M175" s="82"/>
      <c r="N175" s="82"/>
      <c r="O175" s="82"/>
      <c r="P175" s="82"/>
      <c r="Q175" s="82"/>
      <c r="R175" s="82"/>
      <c r="S175" s="82"/>
    </row>
    <row r="176" spans="3:19" x14ac:dyDescent="0.25">
      <c r="C176" s="82"/>
      <c r="D176" s="82"/>
      <c r="E176" s="82"/>
      <c r="F176" s="82"/>
      <c r="G176" s="82"/>
      <c r="H176" s="82"/>
      <c r="I176" s="82"/>
      <c r="J176" s="82"/>
      <c r="K176" s="82"/>
      <c r="L176" s="82"/>
      <c r="M176" s="82"/>
      <c r="N176" s="82"/>
      <c r="O176" s="82"/>
      <c r="P176" s="82"/>
      <c r="Q176" s="82"/>
      <c r="R176" s="82"/>
      <c r="S176" s="82"/>
    </row>
    <row r="177" spans="3:19" x14ac:dyDescent="0.25">
      <c r="C177" s="82"/>
      <c r="D177" s="82"/>
      <c r="E177" s="82"/>
      <c r="F177" s="82"/>
      <c r="G177" s="82"/>
      <c r="H177" s="82"/>
      <c r="I177" s="82"/>
      <c r="J177" s="82"/>
      <c r="K177" s="82"/>
      <c r="L177" s="82"/>
      <c r="M177" s="82"/>
      <c r="N177" s="82"/>
      <c r="O177" s="82"/>
      <c r="P177" s="82"/>
      <c r="Q177" s="82"/>
      <c r="R177" s="82"/>
      <c r="S177" s="82"/>
    </row>
    <row r="178" spans="3:19" x14ac:dyDescent="0.25">
      <c r="C178" s="82"/>
      <c r="D178" s="82"/>
      <c r="E178" s="82"/>
      <c r="F178" s="82"/>
      <c r="G178" s="82"/>
      <c r="H178" s="82"/>
      <c r="I178" s="82"/>
      <c r="J178" s="82"/>
      <c r="K178" s="82"/>
      <c r="L178" s="82"/>
      <c r="M178" s="82"/>
      <c r="N178" s="82"/>
      <c r="O178" s="82"/>
      <c r="P178" s="82"/>
      <c r="Q178" s="82"/>
      <c r="R178" s="82"/>
      <c r="S178" s="82"/>
    </row>
    <row r="179" spans="3:19" x14ac:dyDescent="0.25">
      <c r="C179" s="82"/>
      <c r="D179" s="82"/>
      <c r="E179" s="82"/>
      <c r="F179" s="82"/>
      <c r="G179" s="82"/>
      <c r="H179" s="82"/>
      <c r="I179" s="82"/>
      <c r="J179" s="82"/>
      <c r="K179" s="82"/>
      <c r="L179" s="82"/>
      <c r="M179" s="82"/>
      <c r="N179" s="82"/>
      <c r="O179" s="82"/>
      <c r="P179" s="82"/>
      <c r="Q179" s="82"/>
      <c r="R179" s="82"/>
      <c r="S179" s="82"/>
    </row>
    <row r="180" spans="3:19" x14ac:dyDescent="0.25">
      <c r="C180" s="82"/>
      <c r="D180" s="82"/>
      <c r="E180" s="82"/>
      <c r="F180" s="82"/>
      <c r="G180" s="82"/>
      <c r="H180" s="82"/>
      <c r="I180" s="82"/>
      <c r="J180" s="82"/>
      <c r="K180" s="82"/>
      <c r="L180" s="82"/>
      <c r="M180" s="82"/>
      <c r="N180" s="82"/>
      <c r="O180" s="82"/>
      <c r="P180" s="82"/>
      <c r="Q180" s="82"/>
      <c r="R180" s="82"/>
      <c r="S180" s="82"/>
    </row>
    <row r="181" spans="3:19" x14ac:dyDescent="0.25">
      <c r="C181" s="82"/>
      <c r="D181" s="82"/>
      <c r="E181" s="82"/>
      <c r="F181" s="82"/>
      <c r="G181" s="82"/>
      <c r="H181" s="82"/>
      <c r="I181" s="82"/>
      <c r="J181" s="82"/>
      <c r="K181" s="82"/>
      <c r="L181" s="82"/>
      <c r="M181" s="82"/>
      <c r="N181" s="82"/>
      <c r="O181" s="82"/>
      <c r="P181" s="82"/>
      <c r="Q181" s="82"/>
      <c r="R181" s="82"/>
      <c r="S181" s="82"/>
    </row>
    <row r="182" spans="3:19" x14ac:dyDescent="0.25">
      <c r="C182" s="82"/>
      <c r="D182" s="82"/>
      <c r="E182" s="82"/>
      <c r="F182" s="82"/>
      <c r="G182" s="82"/>
      <c r="H182" s="82"/>
      <c r="I182" s="82"/>
      <c r="J182" s="82"/>
      <c r="K182" s="82"/>
      <c r="L182" s="82"/>
      <c r="M182" s="82"/>
      <c r="N182" s="82"/>
      <c r="O182" s="82"/>
      <c r="P182" s="82"/>
      <c r="Q182" s="82"/>
      <c r="R182" s="82"/>
      <c r="S182" s="82"/>
    </row>
    <row r="183" spans="3:19" x14ac:dyDescent="0.25">
      <c r="C183" s="82"/>
      <c r="D183" s="82"/>
      <c r="E183" s="82"/>
      <c r="F183" s="82"/>
      <c r="G183" s="82"/>
      <c r="H183" s="82"/>
      <c r="I183" s="82"/>
      <c r="J183" s="82"/>
      <c r="K183" s="82"/>
      <c r="L183" s="82"/>
      <c r="M183" s="82"/>
      <c r="N183" s="82"/>
      <c r="O183" s="82"/>
      <c r="P183" s="82"/>
      <c r="Q183" s="82"/>
      <c r="R183" s="82"/>
      <c r="S183" s="82"/>
    </row>
    <row r="184" spans="3:19" x14ac:dyDescent="0.25">
      <c r="C184" s="82"/>
      <c r="D184" s="82"/>
      <c r="E184" s="82"/>
      <c r="F184" s="82"/>
      <c r="G184" s="82"/>
      <c r="H184" s="82"/>
      <c r="I184" s="82"/>
      <c r="J184" s="82"/>
      <c r="K184" s="82"/>
      <c r="L184" s="82"/>
      <c r="M184" s="82"/>
      <c r="N184" s="82"/>
      <c r="O184" s="82"/>
      <c r="P184" s="82"/>
      <c r="Q184" s="82"/>
      <c r="R184" s="82"/>
      <c r="S184" s="82"/>
    </row>
    <row r="185" spans="3:19" x14ac:dyDescent="0.25">
      <c r="C185" s="82"/>
      <c r="D185" s="82"/>
      <c r="E185" s="82"/>
      <c r="F185" s="82"/>
      <c r="G185" s="82"/>
      <c r="H185" s="82"/>
      <c r="I185" s="82"/>
      <c r="J185" s="82"/>
      <c r="K185" s="82"/>
      <c r="L185" s="82"/>
      <c r="M185" s="82"/>
      <c r="N185" s="82"/>
      <c r="O185" s="82"/>
      <c r="P185" s="82"/>
      <c r="Q185" s="82"/>
      <c r="R185" s="82"/>
      <c r="S185" s="82"/>
    </row>
    <row r="186" spans="3:19" x14ac:dyDescent="0.25">
      <c r="C186" s="82"/>
      <c r="D186" s="82"/>
      <c r="E186" s="82"/>
      <c r="F186" s="82"/>
      <c r="G186" s="82"/>
      <c r="H186" s="82"/>
      <c r="I186" s="82"/>
      <c r="J186" s="82"/>
      <c r="K186" s="82"/>
      <c r="L186" s="82"/>
      <c r="M186" s="82"/>
      <c r="N186" s="82"/>
      <c r="O186" s="82"/>
      <c r="P186" s="82"/>
      <c r="Q186" s="82"/>
      <c r="R186" s="82"/>
      <c r="S186" s="82"/>
    </row>
    <row r="187" spans="3:19" x14ac:dyDescent="0.25">
      <c r="C187" s="82"/>
      <c r="D187" s="82"/>
      <c r="E187" s="82"/>
      <c r="F187" s="82"/>
      <c r="G187" s="82"/>
      <c r="H187" s="82"/>
      <c r="I187" s="82"/>
      <c r="J187" s="82"/>
      <c r="K187" s="82"/>
      <c r="L187" s="82"/>
      <c r="M187" s="82"/>
      <c r="N187" s="82"/>
      <c r="O187" s="82"/>
      <c r="P187" s="82"/>
      <c r="Q187" s="82"/>
      <c r="R187" s="82"/>
      <c r="S187" s="82"/>
    </row>
    <row r="188" spans="3:19" x14ac:dyDescent="0.25">
      <c r="C188" s="82"/>
      <c r="D188" s="82"/>
      <c r="E188" s="82"/>
      <c r="F188" s="82"/>
      <c r="G188" s="82"/>
      <c r="H188" s="82"/>
      <c r="I188" s="82"/>
      <c r="J188" s="82"/>
      <c r="K188" s="82"/>
      <c r="L188" s="82"/>
      <c r="M188" s="82"/>
      <c r="N188" s="82"/>
      <c r="O188" s="82"/>
      <c r="P188" s="82"/>
      <c r="Q188" s="82"/>
      <c r="R188" s="82"/>
      <c r="S188" s="82"/>
    </row>
    <row r="189" spans="3:19" x14ac:dyDescent="0.25">
      <c r="C189" s="82"/>
      <c r="D189" s="82"/>
      <c r="E189" s="82"/>
      <c r="F189" s="82"/>
      <c r="G189" s="82"/>
      <c r="H189" s="82"/>
      <c r="I189" s="82"/>
      <c r="J189" s="82"/>
      <c r="K189" s="82"/>
      <c r="L189" s="82"/>
      <c r="M189" s="82"/>
      <c r="N189" s="82"/>
      <c r="O189" s="82"/>
      <c r="P189" s="82"/>
      <c r="Q189" s="82"/>
      <c r="R189" s="82"/>
      <c r="S189" s="82"/>
    </row>
    <row r="190" spans="3:19" x14ac:dyDescent="0.25">
      <c r="C190" s="82"/>
      <c r="D190" s="82"/>
      <c r="E190" s="82"/>
      <c r="F190" s="82"/>
      <c r="G190" s="82"/>
      <c r="H190" s="82"/>
      <c r="I190" s="82"/>
      <c r="J190" s="82"/>
      <c r="K190" s="82"/>
      <c r="L190" s="82"/>
      <c r="M190" s="82"/>
      <c r="N190" s="82"/>
      <c r="O190" s="82"/>
      <c r="P190" s="82"/>
      <c r="Q190" s="82"/>
      <c r="R190" s="82"/>
      <c r="S190" s="82"/>
    </row>
    <row r="191" spans="3:19" x14ac:dyDescent="0.25">
      <c r="C191" s="82"/>
      <c r="D191" s="82"/>
      <c r="E191" s="82"/>
      <c r="F191" s="82"/>
      <c r="G191" s="82"/>
      <c r="H191" s="82"/>
      <c r="I191" s="82"/>
      <c r="J191" s="82"/>
      <c r="K191" s="82"/>
      <c r="L191" s="82"/>
      <c r="M191" s="82"/>
      <c r="N191" s="82"/>
      <c r="O191" s="82"/>
      <c r="P191" s="82"/>
      <c r="Q191" s="82"/>
      <c r="R191" s="82"/>
      <c r="S191" s="82"/>
    </row>
    <row r="192" spans="3:19" x14ac:dyDescent="0.25">
      <c r="C192" s="82"/>
      <c r="D192" s="82"/>
      <c r="E192" s="82"/>
      <c r="F192" s="82"/>
      <c r="G192" s="82"/>
      <c r="H192" s="82"/>
      <c r="I192" s="82"/>
      <c r="J192" s="82"/>
      <c r="K192" s="82"/>
      <c r="L192" s="82"/>
      <c r="M192" s="82"/>
      <c r="N192" s="82"/>
      <c r="O192" s="82"/>
      <c r="P192" s="82"/>
      <c r="Q192" s="82"/>
      <c r="R192" s="82"/>
      <c r="S192" s="82"/>
    </row>
    <row r="193" spans="3:19" x14ac:dyDescent="0.25">
      <c r="C193" s="82"/>
      <c r="D193" s="82"/>
      <c r="E193" s="82"/>
      <c r="F193" s="82"/>
      <c r="G193" s="82"/>
      <c r="H193" s="82"/>
      <c r="I193" s="82"/>
      <c r="J193" s="82"/>
      <c r="K193" s="82"/>
      <c r="L193" s="82"/>
      <c r="M193" s="82"/>
      <c r="N193" s="82"/>
      <c r="O193" s="82"/>
      <c r="P193" s="82"/>
      <c r="Q193" s="82"/>
      <c r="R193" s="82"/>
      <c r="S193" s="82"/>
    </row>
    <row r="194" spans="3:19" x14ac:dyDescent="0.25">
      <c r="C194" s="82"/>
      <c r="D194" s="82"/>
      <c r="E194" s="82"/>
      <c r="F194" s="82"/>
      <c r="G194" s="82"/>
      <c r="H194" s="82"/>
      <c r="I194" s="82"/>
      <c r="J194" s="82"/>
      <c r="K194" s="82"/>
      <c r="L194" s="82"/>
      <c r="M194" s="82"/>
      <c r="N194" s="82"/>
      <c r="O194" s="82"/>
      <c r="P194" s="82"/>
      <c r="Q194" s="82"/>
      <c r="R194" s="82"/>
      <c r="S194" s="82"/>
    </row>
    <row r="195" spans="3:19" x14ac:dyDescent="0.25">
      <c r="C195" s="82"/>
      <c r="D195" s="82"/>
      <c r="E195" s="82"/>
      <c r="F195" s="82"/>
      <c r="G195" s="82"/>
      <c r="H195" s="82"/>
      <c r="I195" s="82"/>
      <c r="J195" s="82"/>
      <c r="K195" s="82"/>
      <c r="L195" s="82"/>
      <c r="M195" s="82"/>
      <c r="N195" s="82"/>
      <c r="O195" s="82"/>
      <c r="P195" s="82"/>
      <c r="Q195" s="82"/>
      <c r="R195" s="82"/>
      <c r="S195" s="82"/>
    </row>
    <row r="196" spans="3:19" x14ac:dyDescent="0.25">
      <c r="C196" s="82"/>
      <c r="D196" s="82"/>
      <c r="E196" s="82"/>
      <c r="F196" s="82"/>
      <c r="G196" s="82"/>
      <c r="H196" s="82"/>
      <c r="I196" s="82"/>
      <c r="J196" s="82"/>
      <c r="K196" s="82"/>
      <c r="L196" s="82"/>
      <c r="M196" s="82"/>
      <c r="N196" s="82"/>
      <c r="O196" s="82"/>
      <c r="P196" s="82"/>
      <c r="Q196" s="82"/>
      <c r="R196" s="82"/>
      <c r="S196" s="82"/>
    </row>
    <row r="197" spans="3:19" x14ac:dyDescent="0.25">
      <c r="C197" s="82"/>
      <c r="D197" s="82"/>
      <c r="E197" s="82"/>
      <c r="F197" s="82"/>
      <c r="G197" s="82"/>
      <c r="H197" s="82"/>
      <c r="I197" s="82"/>
      <c r="J197" s="82"/>
      <c r="K197" s="82"/>
      <c r="L197" s="82"/>
      <c r="M197" s="82"/>
      <c r="N197" s="82"/>
      <c r="O197" s="82"/>
      <c r="P197" s="82"/>
      <c r="Q197" s="82"/>
      <c r="R197" s="82"/>
      <c r="S197" s="82"/>
    </row>
    <row r="198" spans="3:19" x14ac:dyDescent="0.25">
      <c r="C198" s="82"/>
      <c r="D198" s="82"/>
      <c r="E198" s="82"/>
      <c r="F198" s="82"/>
      <c r="G198" s="82"/>
      <c r="H198" s="82"/>
      <c r="I198" s="82"/>
      <c r="J198" s="82"/>
      <c r="K198" s="82"/>
      <c r="L198" s="82"/>
      <c r="M198" s="82"/>
      <c r="N198" s="82"/>
      <c r="O198" s="82"/>
      <c r="P198" s="82"/>
      <c r="Q198" s="82"/>
      <c r="R198" s="82"/>
      <c r="S198" s="82"/>
    </row>
    <row r="199" spans="3:19" x14ac:dyDescent="0.25">
      <c r="C199" s="82"/>
      <c r="D199" s="82"/>
      <c r="E199" s="82"/>
      <c r="F199" s="82"/>
      <c r="G199" s="82"/>
      <c r="H199" s="82"/>
      <c r="I199" s="82"/>
      <c r="J199" s="82"/>
      <c r="K199" s="82"/>
      <c r="L199" s="82"/>
      <c r="M199" s="82"/>
      <c r="N199" s="82"/>
      <c r="O199" s="82"/>
      <c r="P199" s="82"/>
      <c r="Q199" s="82"/>
      <c r="R199" s="82"/>
      <c r="S199" s="82"/>
    </row>
    <row r="200" spans="3:19" x14ac:dyDescent="0.25">
      <c r="C200" s="82"/>
      <c r="D200" s="82"/>
      <c r="E200" s="82"/>
      <c r="F200" s="82"/>
      <c r="G200" s="82"/>
      <c r="H200" s="82"/>
      <c r="I200" s="82"/>
      <c r="J200" s="82"/>
      <c r="K200" s="82"/>
      <c r="L200" s="82"/>
      <c r="M200" s="82"/>
      <c r="N200" s="82"/>
      <c r="O200" s="82"/>
      <c r="P200" s="82"/>
      <c r="Q200" s="82"/>
      <c r="R200" s="82"/>
      <c r="S200" s="82"/>
    </row>
    <row r="201" spans="3:19" x14ac:dyDescent="0.25">
      <c r="C201" s="82"/>
      <c r="D201" s="82"/>
      <c r="E201" s="82"/>
      <c r="F201" s="82"/>
      <c r="G201" s="82"/>
      <c r="H201" s="82"/>
      <c r="I201" s="82"/>
      <c r="J201" s="82"/>
      <c r="K201" s="82"/>
      <c r="L201" s="82"/>
      <c r="M201" s="82"/>
      <c r="N201" s="82"/>
      <c r="O201" s="82"/>
      <c r="P201" s="82"/>
      <c r="Q201" s="82"/>
      <c r="R201" s="82"/>
      <c r="S201" s="82"/>
    </row>
    <row r="202" spans="3:19" x14ac:dyDescent="0.25">
      <c r="C202" s="82"/>
      <c r="D202" s="82"/>
      <c r="E202" s="82"/>
      <c r="F202" s="82"/>
      <c r="G202" s="82"/>
      <c r="H202" s="82"/>
      <c r="I202" s="82"/>
      <c r="J202" s="82"/>
      <c r="K202" s="82"/>
      <c r="L202" s="82"/>
      <c r="M202" s="82"/>
      <c r="N202" s="82"/>
      <c r="O202" s="82"/>
      <c r="P202" s="82"/>
      <c r="Q202" s="82"/>
      <c r="R202" s="82"/>
      <c r="S202" s="82"/>
    </row>
    <row r="203" spans="3:19" x14ac:dyDescent="0.25">
      <c r="C203" s="82"/>
      <c r="D203" s="82"/>
      <c r="E203" s="82"/>
      <c r="F203" s="82"/>
      <c r="G203" s="82"/>
      <c r="H203" s="82"/>
      <c r="I203" s="82"/>
      <c r="J203" s="82"/>
      <c r="K203" s="82"/>
      <c r="L203" s="82"/>
      <c r="M203" s="82"/>
      <c r="N203" s="82"/>
      <c r="O203" s="82"/>
      <c r="P203" s="82"/>
      <c r="Q203" s="82"/>
      <c r="R203" s="82"/>
      <c r="S203" s="82"/>
    </row>
    <row r="204" spans="3:19" x14ac:dyDescent="0.25">
      <c r="C204" s="82"/>
      <c r="D204" s="82"/>
      <c r="E204" s="82"/>
      <c r="F204" s="82"/>
      <c r="G204" s="82"/>
      <c r="H204" s="82"/>
      <c r="I204" s="82"/>
      <c r="J204" s="82"/>
      <c r="K204" s="82"/>
      <c r="L204" s="82"/>
      <c r="M204" s="82"/>
      <c r="N204" s="82"/>
      <c r="O204" s="82"/>
      <c r="P204" s="82"/>
      <c r="Q204" s="82"/>
      <c r="R204" s="82"/>
      <c r="S204" s="82"/>
    </row>
    <row r="205" spans="3:19" x14ac:dyDescent="0.25">
      <c r="C205" s="82"/>
      <c r="D205" s="82"/>
      <c r="E205" s="82"/>
      <c r="F205" s="82"/>
      <c r="G205" s="82"/>
      <c r="H205" s="82"/>
      <c r="I205" s="82"/>
      <c r="J205" s="82"/>
      <c r="K205" s="82"/>
      <c r="L205" s="82"/>
      <c r="M205" s="82"/>
      <c r="N205" s="82"/>
      <c r="O205" s="82"/>
      <c r="P205" s="82"/>
      <c r="Q205" s="82"/>
      <c r="R205" s="82"/>
      <c r="S205" s="82"/>
    </row>
    <row r="206" spans="3:19" x14ac:dyDescent="0.25">
      <c r="C206" s="82"/>
      <c r="D206" s="82"/>
      <c r="E206" s="82"/>
      <c r="F206" s="82"/>
      <c r="G206" s="82"/>
      <c r="H206" s="82"/>
      <c r="I206" s="82"/>
      <c r="J206" s="82"/>
      <c r="K206" s="82"/>
      <c r="L206" s="82"/>
      <c r="M206" s="82"/>
      <c r="N206" s="82"/>
      <c r="O206" s="82"/>
      <c r="P206" s="82"/>
      <c r="Q206" s="82"/>
      <c r="R206" s="82"/>
      <c r="S206" s="82"/>
    </row>
    <row r="207" spans="3:19" x14ac:dyDescent="0.25">
      <c r="C207" s="82"/>
      <c r="D207" s="82"/>
      <c r="E207" s="82"/>
      <c r="F207" s="82"/>
      <c r="G207" s="82"/>
      <c r="H207" s="82"/>
      <c r="I207" s="82"/>
      <c r="J207" s="82"/>
      <c r="K207" s="82"/>
      <c r="L207" s="82"/>
      <c r="M207" s="82"/>
      <c r="N207" s="82"/>
      <c r="O207" s="82"/>
      <c r="P207" s="82"/>
      <c r="Q207" s="82"/>
      <c r="R207" s="82"/>
      <c r="S207" s="82"/>
    </row>
    <row r="208" spans="3:19" x14ac:dyDescent="0.25">
      <c r="C208" s="82"/>
      <c r="D208" s="82"/>
      <c r="E208" s="82"/>
      <c r="F208" s="82"/>
      <c r="G208" s="82"/>
      <c r="H208" s="82"/>
      <c r="I208" s="82"/>
      <c r="J208" s="82"/>
      <c r="K208" s="82"/>
      <c r="L208" s="82"/>
      <c r="M208" s="82"/>
      <c r="N208" s="82"/>
      <c r="O208" s="82"/>
      <c r="P208" s="82"/>
      <c r="Q208" s="82"/>
      <c r="R208" s="82"/>
      <c r="S208" s="82"/>
    </row>
    <row r="209" spans="3:19" x14ac:dyDescent="0.25">
      <c r="C209" s="82"/>
      <c r="D209" s="82"/>
      <c r="E209" s="82"/>
      <c r="F209" s="82"/>
      <c r="G209" s="82"/>
      <c r="H209" s="82"/>
      <c r="I209" s="82"/>
      <c r="J209" s="82"/>
      <c r="K209" s="82"/>
      <c r="L209" s="82"/>
      <c r="M209" s="82"/>
      <c r="N209" s="82"/>
      <c r="O209" s="82"/>
      <c r="P209" s="82"/>
      <c r="Q209" s="82"/>
      <c r="R209" s="82"/>
      <c r="S209" s="82"/>
    </row>
    <row r="210" spans="3:19" x14ac:dyDescent="0.25">
      <c r="C210" s="82"/>
      <c r="D210" s="82"/>
      <c r="E210" s="82"/>
      <c r="F210" s="82"/>
      <c r="G210" s="82"/>
      <c r="H210" s="82"/>
      <c r="I210" s="82"/>
      <c r="J210" s="82"/>
      <c r="K210" s="82"/>
      <c r="L210" s="82"/>
      <c r="M210" s="82"/>
      <c r="N210" s="82"/>
      <c r="O210" s="82"/>
      <c r="P210" s="82"/>
      <c r="Q210" s="82"/>
      <c r="R210" s="82"/>
      <c r="S210" s="82"/>
    </row>
    <row r="211" spans="3:19" x14ac:dyDescent="0.25">
      <c r="C211" s="82"/>
      <c r="D211" s="82"/>
      <c r="E211" s="82"/>
      <c r="F211" s="82"/>
      <c r="G211" s="82"/>
      <c r="H211" s="82"/>
      <c r="I211" s="82"/>
      <c r="J211" s="82"/>
      <c r="K211" s="82"/>
      <c r="L211" s="82"/>
      <c r="M211" s="82"/>
      <c r="N211" s="82"/>
      <c r="O211" s="82"/>
      <c r="P211" s="82"/>
      <c r="Q211" s="82"/>
      <c r="R211" s="82"/>
      <c r="S211" s="82"/>
    </row>
    <row r="212" spans="3:19" x14ac:dyDescent="0.25">
      <c r="C212" s="82"/>
      <c r="D212" s="82"/>
      <c r="E212" s="82"/>
      <c r="F212" s="82"/>
      <c r="G212" s="82"/>
      <c r="H212" s="82"/>
      <c r="I212" s="82"/>
      <c r="J212" s="82"/>
      <c r="K212" s="82"/>
      <c r="L212" s="82"/>
      <c r="M212" s="82"/>
      <c r="N212" s="82"/>
      <c r="O212" s="82"/>
      <c r="P212" s="82"/>
      <c r="Q212" s="82"/>
      <c r="R212" s="82"/>
      <c r="S212" s="82"/>
    </row>
    <row r="213" spans="3:19" x14ac:dyDescent="0.25">
      <c r="C213" s="82"/>
      <c r="D213" s="82"/>
      <c r="E213" s="82"/>
      <c r="F213" s="82"/>
      <c r="G213" s="82"/>
      <c r="H213" s="82"/>
      <c r="I213" s="82"/>
      <c r="J213" s="82"/>
      <c r="K213" s="82"/>
      <c r="L213" s="82"/>
      <c r="M213" s="82"/>
      <c r="N213" s="82"/>
      <c r="O213" s="82"/>
      <c r="P213" s="82"/>
      <c r="Q213" s="82"/>
      <c r="R213" s="82"/>
      <c r="S213" s="82"/>
    </row>
    <row r="214" spans="3:19" x14ac:dyDescent="0.25">
      <c r="C214" s="82"/>
      <c r="D214" s="82"/>
      <c r="E214" s="82"/>
      <c r="F214" s="82"/>
      <c r="G214" s="82"/>
      <c r="H214" s="82"/>
      <c r="I214" s="82"/>
      <c r="J214" s="82"/>
      <c r="K214" s="82"/>
      <c r="L214" s="82"/>
      <c r="M214" s="82"/>
      <c r="N214" s="82"/>
      <c r="O214" s="82"/>
      <c r="P214" s="82"/>
      <c r="Q214" s="82"/>
      <c r="R214" s="82"/>
      <c r="S214" s="82"/>
    </row>
    <row r="215" spans="3:19" x14ac:dyDescent="0.25">
      <c r="C215" s="82"/>
      <c r="D215" s="82"/>
      <c r="E215" s="82"/>
      <c r="F215" s="82"/>
      <c r="G215" s="82"/>
      <c r="H215" s="82"/>
      <c r="I215" s="82"/>
      <c r="J215" s="82"/>
      <c r="K215" s="82"/>
      <c r="L215" s="82"/>
      <c r="M215" s="82"/>
      <c r="N215" s="82"/>
      <c r="O215" s="82"/>
      <c r="P215" s="82"/>
      <c r="Q215" s="82"/>
      <c r="R215" s="82"/>
      <c r="S215" s="82"/>
    </row>
    <row r="216" spans="3:19" x14ac:dyDescent="0.25">
      <c r="C216" s="82"/>
      <c r="D216" s="82"/>
      <c r="E216" s="82"/>
      <c r="F216" s="82"/>
      <c r="G216" s="82"/>
      <c r="H216" s="82"/>
      <c r="I216" s="82"/>
      <c r="J216" s="82"/>
      <c r="K216" s="82"/>
      <c r="L216" s="82"/>
      <c r="M216" s="82"/>
      <c r="N216" s="82"/>
      <c r="O216" s="82"/>
      <c r="P216" s="82"/>
      <c r="Q216" s="82"/>
      <c r="R216" s="82"/>
      <c r="S216" s="82"/>
    </row>
    <row r="217" spans="3:19" x14ac:dyDescent="0.25">
      <c r="C217" s="82"/>
      <c r="D217" s="82"/>
      <c r="E217" s="82"/>
      <c r="F217" s="82"/>
      <c r="G217" s="82"/>
      <c r="H217" s="82"/>
      <c r="I217" s="82"/>
      <c r="J217" s="82"/>
      <c r="K217" s="82"/>
      <c r="L217" s="82"/>
      <c r="M217" s="82"/>
      <c r="N217" s="82"/>
      <c r="O217" s="82"/>
      <c r="P217" s="82"/>
      <c r="Q217" s="82"/>
      <c r="R217" s="82"/>
      <c r="S217" s="82"/>
    </row>
    <row r="218" spans="3:19" x14ac:dyDescent="0.25">
      <c r="C218" s="82"/>
      <c r="D218" s="82"/>
      <c r="E218" s="82"/>
      <c r="F218" s="82"/>
      <c r="G218" s="82"/>
      <c r="H218" s="82"/>
      <c r="I218" s="82"/>
      <c r="J218" s="82"/>
      <c r="K218" s="82"/>
      <c r="L218" s="82"/>
      <c r="M218" s="82"/>
      <c r="N218" s="82"/>
      <c r="O218" s="82"/>
      <c r="P218" s="82"/>
      <c r="Q218" s="82"/>
      <c r="R218" s="82"/>
      <c r="S218" s="82"/>
    </row>
    <row r="219" spans="3:19" x14ac:dyDescent="0.25">
      <c r="C219" s="82"/>
      <c r="D219" s="82"/>
      <c r="E219" s="82"/>
      <c r="F219" s="82"/>
      <c r="G219" s="82"/>
      <c r="H219" s="82"/>
      <c r="I219" s="82"/>
      <c r="J219" s="82"/>
      <c r="K219" s="82"/>
      <c r="L219" s="82"/>
      <c r="M219" s="82"/>
      <c r="N219" s="82"/>
      <c r="O219" s="82"/>
      <c r="P219" s="82"/>
      <c r="Q219" s="82"/>
      <c r="R219" s="82"/>
      <c r="S219" s="82"/>
    </row>
    <row r="220" spans="3:19" x14ac:dyDescent="0.25">
      <c r="C220" s="82"/>
      <c r="D220" s="82"/>
      <c r="E220" s="82"/>
      <c r="F220" s="82"/>
      <c r="G220" s="82"/>
      <c r="H220" s="82"/>
      <c r="I220" s="82"/>
      <c r="J220" s="82"/>
      <c r="K220" s="82"/>
      <c r="L220" s="82"/>
      <c r="M220" s="82"/>
      <c r="N220" s="82"/>
      <c r="O220" s="82"/>
      <c r="P220" s="82"/>
      <c r="Q220" s="82"/>
      <c r="R220" s="82"/>
      <c r="S220" s="82"/>
    </row>
    <row r="221" spans="3:19" x14ac:dyDescent="0.25">
      <c r="C221" s="82"/>
      <c r="D221" s="82"/>
      <c r="E221" s="82"/>
      <c r="F221" s="82"/>
      <c r="G221" s="82"/>
      <c r="H221" s="82"/>
      <c r="I221" s="82"/>
      <c r="J221" s="82"/>
      <c r="K221" s="82"/>
      <c r="L221" s="82"/>
      <c r="M221" s="82"/>
      <c r="N221" s="82"/>
      <c r="O221" s="82"/>
      <c r="P221" s="82"/>
      <c r="Q221" s="82"/>
      <c r="R221" s="82"/>
      <c r="S221" s="82"/>
    </row>
    <row r="222" spans="3:19" x14ac:dyDescent="0.25">
      <c r="C222" s="82"/>
      <c r="D222" s="82"/>
      <c r="E222" s="82"/>
      <c r="F222" s="82"/>
      <c r="G222" s="82"/>
      <c r="H222" s="82"/>
      <c r="I222" s="82"/>
      <c r="J222" s="82"/>
      <c r="K222" s="82"/>
      <c r="L222" s="82"/>
      <c r="M222" s="82"/>
      <c r="N222" s="82"/>
      <c r="O222" s="82"/>
      <c r="P222" s="82"/>
      <c r="Q222" s="82"/>
      <c r="R222" s="82"/>
      <c r="S222" s="82"/>
    </row>
    <row r="223" spans="3:19" x14ac:dyDescent="0.25">
      <c r="C223" s="82"/>
      <c r="D223" s="82"/>
      <c r="E223" s="82"/>
      <c r="F223" s="82"/>
      <c r="G223" s="82"/>
      <c r="H223" s="82"/>
      <c r="I223" s="82"/>
      <c r="J223" s="82"/>
      <c r="K223" s="82"/>
      <c r="L223" s="82"/>
      <c r="M223" s="82"/>
      <c r="N223" s="82"/>
      <c r="O223" s="82"/>
      <c r="P223" s="82"/>
      <c r="Q223" s="82"/>
      <c r="R223" s="82"/>
      <c r="S223" s="82"/>
    </row>
    <row r="224" spans="3:19" x14ac:dyDescent="0.25">
      <c r="C224" s="82"/>
      <c r="D224" s="82"/>
      <c r="E224" s="82"/>
      <c r="F224" s="82"/>
      <c r="G224" s="82"/>
      <c r="H224" s="82"/>
      <c r="I224" s="82"/>
      <c r="J224" s="82"/>
      <c r="K224" s="82"/>
      <c r="L224" s="82"/>
      <c r="M224" s="82"/>
      <c r="N224" s="82"/>
      <c r="O224" s="82"/>
      <c r="P224" s="82"/>
      <c r="Q224" s="82"/>
      <c r="R224" s="82"/>
      <c r="S224" s="82"/>
    </row>
    <row r="225" spans="3:19" x14ac:dyDescent="0.25">
      <c r="C225" s="82"/>
      <c r="D225" s="82"/>
      <c r="E225" s="82"/>
      <c r="F225" s="82"/>
      <c r="G225" s="82"/>
      <c r="H225" s="82"/>
      <c r="I225" s="82"/>
      <c r="J225" s="82"/>
      <c r="K225" s="82"/>
      <c r="L225" s="82"/>
      <c r="M225" s="82"/>
      <c r="N225" s="82"/>
      <c r="O225" s="82"/>
      <c r="P225" s="82"/>
      <c r="Q225" s="82"/>
      <c r="R225" s="82"/>
      <c r="S225" s="82"/>
    </row>
    <row r="226" spans="3:19" x14ac:dyDescent="0.25">
      <c r="C226" s="82"/>
      <c r="D226" s="82"/>
      <c r="E226" s="82"/>
      <c r="F226" s="82"/>
      <c r="G226" s="82"/>
      <c r="H226" s="82"/>
      <c r="I226" s="82"/>
      <c r="J226" s="82"/>
      <c r="K226" s="82"/>
      <c r="L226" s="82"/>
      <c r="M226" s="82"/>
      <c r="N226" s="82"/>
      <c r="O226" s="82"/>
      <c r="P226" s="82"/>
      <c r="Q226" s="82"/>
      <c r="R226" s="82"/>
      <c r="S226" s="82"/>
    </row>
    <row r="227" spans="3:19" x14ac:dyDescent="0.25">
      <c r="C227" s="82"/>
      <c r="D227" s="82"/>
      <c r="E227" s="82"/>
      <c r="F227" s="82"/>
      <c r="G227" s="82"/>
      <c r="H227" s="82"/>
      <c r="I227" s="82"/>
      <c r="J227" s="82"/>
      <c r="K227" s="82"/>
      <c r="L227" s="82"/>
      <c r="M227" s="82"/>
      <c r="N227" s="82"/>
      <c r="O227" s="82"/>
      <c r="P227" s="82"/>
      <c r="Q227" s="82"/>
      <c r="R227" s="82"/>
      <c r="S227" s="82"/>
    </row>
    <row r="228" spans="3:19" x14ac:dyDescent="0.25">
      <c r="C228" s="82"/>
      <c r="D228" s="82"/>
      <c r="E228" s="82"/>
      <c r="F228" s="82"/>
      <c r="G228" s="82"/>
      <c r="H228" s="82"/>
      <c r="I228" s="82"/>
      <c r="J228" s="82"/>
      <c r="K228" s="82"/>
      <c r="L228" s="82"/>
      <c r="M228" s="82"/>
      <c r="N228" s="82"/>
      <c r="O228" s="82"/>
      <c r="P228" s="82"/>
      <c r="Q228" s="82"/>
      <c r="R228" s="82"/>
      <c r="S228" s="82"/>
    </row>
    <row r="229" spans="3:19" x14ac:dyDescent="0.25">
      <c r="C229" s="82"/>
      <c r="D229" s="82"/>
      <c r="E229" s="82"/>
      <c r="F229" s="82"/>
      <c r="G229" s="82"/>
      <c r="H229" s="82"/>
      <c r="I229" s="82"/>
      <c r="J229" s="82"/>
      <c r="K229" s="82"/>
      <c r="L229" s="82"/>
      <c r="M229" s="82"/>
      <c r="N229" s="82"/>
      <c r="O229" s="82"/>
      <c r="P229" s="82"/>
      <c r="Q229" s="82"/>
      <c r="R229" s="82"/>
      <c r="S229" s="82"/>
    </row>
  </sheetData>
  <mergeCells count="40">
    <mergeCell ref="F34:O35"/>
    <mergeCell ref="E34:E35"/>
    <mergeCell ref="F37:O38"/>
    <mergeCell ref="E37:E38"/>
    <mergeCell ref="F25:O26"/>
    <mergeCell ref="E25:E26"/>
    <mergeCell ref="F28:O29"/>
    <mergeCell ref="E28:E29"/>
    <mergeCell ref="E31:E32"/>
    <mergeCell ref="F31:O32"/>
    <mergeCell ref="D57:L58"/>
    <mergeCell ref="M57:P58"/>
    <mergeCell ref="D47:L48"/>
    <mergeCell ref="D49:L50"/>
    <mergeCell ref="D51:L52"/>
    <mergeCell ref="D53:L54"/>
    <mergeCell ref="M47:N48"/>
    <mergeCell ref="O47:P48"/>
    <mergeCell ref="M49:P50"/>
    <mergeCell ref="M51:P52"/>
    <mergeCell ref="M53:P54"/>
    <mergeCell ref="D55:L56"/>
    <mergeCell ref="M55:P56"/>
    <mergeCell ref="A16:A17"/>
    <mergeCell ref="A19:A22"/>
    <mergeCell ref="A23:A24"/>
    <mergeCell ref="B5:T6"/>
    <mergeCell ref="D10:F14"/>
    <mergeCell ref="D15:F16"/>
    <mergeCell ref="I10:K14"/>
    <mergeCell ref="I15:K16"/>
    <mergeCell ref="N10:P14"/>
    <mergeCell ref="N15:P16"/>
    <mergeCell ref="A13:A15"/>
    <mergeCell ref="G21:M22"/>
    <mergeCell ref="B1:E4"/>
    <mergeCell ref="G2:O3"/>
    <mergeCell ref="Q2:T3"/>
    <mergeCell ref="A6:A8"/>
    <mergeCell ref="A9:A10"/>
  </mergeCells>
  <hyperlinks>
    <hyperlink ref="G2:O3" location="'My Dashboard'!A1" display="CASH APPLICATION AUTOMATION" xr:uid="{0157288F-8F3F-40A3-BCE1-5EFCA41D49A6}"/>
    <hyperlink ref="A9:A10" location="'My Configuration'!J3" display="CONFIGURATION" xr:uid="{2E79F7BD-8ABA-45F2-BE0E-5D96817B7F2F}"/>
    <hyperlink ref="A13:A15" location="'My Dashboard'!A12" display="'My Dashboard'!A12" xr:uid="{185BA1D5-9030-479D-948F-C0480AFFB8E3}"/>
    <hyperlink ref="A16:A17" location="'My Dashboard'!A12" display="DASHBOARD" xr:uid="{87AF355A-050C-4EB7-808D-EB33C20FE42D}"/>
    <hyperlink ref="A23:A24" location="Menu!A1" display="MENU" xr:uid="{87C855C1-B2B7-41CA-A6A3-18D54FBB0F08}"/>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90BC-9D9D-44B0-AE32-1D9B83B999F9}">
  <sheetPr>
    <tabColor theme="0" tint="-0.499984740745262"/>
  </sheetPr>
  <dimension ref="B4:T28"/>
  <sheetViews>
    <sheetView topLeftCell="A4" zoomScaleNormal="100" workbookViewId="0">
      <selection activeCell="P23" sqref="P23"/>
    </sheetView>
  </sheetViews>
  <sheetFormatPr defaultRowHeight="15" x14ac:dyDescent="0.25"/>
  <cols>
    <col min="1" max="18" width="9.140625" style="41"/>
    <col min="19" max="19" width="23.7109375" style="41" customWidth="1"/>
    <col min="20" max="16384" width="9.140625" style="41"/>
  </cols>
  <sheetData>
    <row r="4" spans="2:19" x14ac:dyDescent="0.25">
      <c r="D4" s="85" t="s">
        <v>26</v>
      </c>
      <c r="E4" s="86"/>
      <c r="F4" s="86"/>
      <c r="G4" s="86"/>
      <c r="H4" s="86"/>
      <c r="I4" s="86"/>
      <c r="J4" s="86"/>
      <c r="K4" s="86"/>
      <c r="L4" s="86"/>
      <c r="M4" s="86"/>
      <c r="N4" s="86"/>
    </row>
    <row r="5" spans="2:19" x14ac:dyDescent="0.25">
      <c r="D5" s="86"/>
      <c r="E5" s="86"/>
      <c r="F5" s="86"/>
      <c r="G5" s="86"/>
      <c r="H5" s="86"/>
      <c r="I5" s="86"/>
      <c r="J5" s="86"/>
      <c r="K5" s="86"/>
      <c r="L5" s="86"/>
      <c r="M5" s="86"/>
      <c r="N5" s="86"/>
    </row>
    <row r="6" spans="2:19" x14ac:dyDescent="0.25">
      <c r="D6" s="86"/>
      <c r="E6" s="86"/>
      <c r="F6" s="86"/>
      <c r="G6" s="86"/>
      <c r="H6" s="86"/>
      <c r="I6" s="86"/>
      <c r="J6" s="86"/>
      <c r="K6" s="86"/>
      <c r="L6" s="86"/>
      <c r="M6" s="86"/>
      <c r="N6" s="86"/>
    </row>
    <row r="7" spans="2:19" x14ac:dyDescent="0.25">
      <c r="D7" s="87" t="s">
        <v>27</v>
      </c>
      <c r="E7" s="87"/>
      <c r="F7" s="87"/>
      <c r="G7" s="87"/>
      <c r="H7" s="87"/>
      <c r="I7" s="87"/>
      <c r="J7" s="87"/>
      <c r="K7" s="87"/>
      <c r="L7" s="87"/>
      <c r="M7" s="87"/>
    </row>
    <row r="8" spans="2:19" x14ac:dyDescent="0.25">
      <c r="D8" s="87"/>
      <c r="E8" s="87"/>
      <c r="F8" s="87"/>
      <c r="G8" s="87"/>
      <c r="H8" s="87"/>
      <c r="I8" s="87"/>
      <c r="J8" s="87"/>
      <c r="K8" s="87"/>
      <c r="L8" s="87"/>
      <c r="M8" s="87"/>
    </row>
    <row r="10" spans="2:19" x14ac:dyDescent="0.25">
      <c r="D10" s="88" t="s">
        <v>29</v>
      </c>
      <c r="E10" s="88"/>
      <c r="F10" s="88"/>
      <c r="G10" s="88"/>
      <c r="H10" s="88"/>
      <c r="I10" s="88"/>
      <c r="J10" s="88"/>
      <c r="K10" s="88"/>
      <c r="L10" s="88"/>
      <c r="M10" s="88"/>
      <c r="N10" s="88"/>
    </row>
    <row r="11" spans="2:19" x14ac:dyDescent="0.25">
      <c r="D11" s="88"/>
      <c r="E11" s="88"/>
      <c r="F11" s="88"/>
      <c r="G11" s="88"/>
      <c r="H11" s="88"/>
      <c r="I11" s="88"/>
      <c r="J11" s="88"/>
      <c r="K11" s="88"/>
      <c r="L11" s="88"/>
      <c r="M11" s="88"/>
      <c r="N11" s="88"/>
    </row>
    <row r="12" spans="2:19" ht="19.5" x14ac:dyDescent="0.25">
      <c r="B12" s="45"/>
      <c r="C12" s="42"/>
      <c r="D12" s="42"/>
      <c r="E12" s="42"/>
      <c r="F12" s="42"/>
      <c r="G12" s="42"/>
      <c r="H12" s="42"/>
      <c r="I12" s="42"/>
      <c r="J12" s="42"/>
      <c r="K12" s="42"/>
      <c r="L12" s="42"/>
      <c r="M12" s="42"/>
    </row>
    <row r="13" spans="2:19" ht="18" customHeight="1" x14ac:dyDescent="0.25">
      <c r="B13" s="45"/>
      <c r="C13" s="232"/>
      <c r="D13" s="232"/>
      <c r="E13" s="232"/>
      <c r="F13" s="232"/>
      <c r="G13" s="232"/>
      <c r="H13" s="232"/>
      <c r="I13" s="232"/>
      <c r="J13" s="232"/>
      <c r="K13" s="232"/>
      <c r="L13" s="232"/>
      <c r="M13" s="42"/>
    </row>
    <row r="14" spans="2:19" ht="18" customHeight="1" x14ac:dyDescent="0.25">
      <c r="B14" s="45"/>
      <c r="C14" s="232"/>
      <c r="D14" s="233" t="s">
        <v>75</v>
      </c>
      <c r="E14" s="233"/>
      <c r="F14" s="233"/>
      <c r="G14" s="233"/>
      <c r="H14" s="233"/>
      <c r="I14" s="233"/>
      <c r="J14" s="233"/>
      <c r="K14" s="233"/>
      <c r="L14" s="233"/>
      <c r="M14" s="42"/>
      <c r="O14" s="89" t="s">
        <v>85</v>
      </c>
      <c r="P14" s="89"/>
      <c r="Q14" s="89"/>
      <c r="R14" s="89"/>
      <c r="S14" s="89"/>
    </row>
    <row r="15" spans="2:19" ht="18" customHeight="1" x14ac:dyDescent="0.25">
      <c r="B15" s="45"/>
      <c r="C15" s="232"/>
      <c r="D15" s="233"/>
      <c r="E15" s="233"/>
      <c r="F15" s="233"/>
      <c r="G15" s="233"/>
      <c r="H15" s="233"/>
      <c r="I15" s="233"/>
      <c r="J15" s="233"/>
      <c r="K15" s="233"/>
      <c r="L15" s="233"/>
      <c r="M15" s="42"/>
      <c r="O15" s="89"/>
      <c r="P15" s="89"/>
      <c r="Q15" s="89"/>
      <c r="R15" s="89"/>
      <c r="S15" s="89"/>
    </row>
    <row r="16" spans="2:19" ht="18" customHeight="1" x14ac:dyDescent="0.25">
      <c r="B16" s="45"/>
      <c r="C16" s="232"/>
      <c r="D16" s="232"/>
      <c r="E16" s="232"/>
      <c r="F16" s="232"/>
      <c r="G16" s="232"/>
      <c r="H16" s="232"/>
      <c r="I16" s="232"/>
      <c r="J16" s="232"/>
      <c r="K16" s="232"/>
      <c r="L16" s="232"/>
      <c r="M16" s="42"/>
    </row>
    <row r="17" spans="2:20" ht="18" customHeight="1" x14ac:dyDescent="0.25">
      <c r="B17" s="45"/>
      <c r="C17" s="232"/>
      <c r="D17" s="233" t="s">
        <v>76</v>
      </c>
      <c r="E17" s="233"/>
      <c r="F17" s="233"/>
      <c r="G17" s="233"/>
      <c r="H17" s="233"/>
      <c r="I17" s="233"/>
      <c r="J17" s="233"/>
      <c r="K17" s="233"/>
      <c r="L17" s="233"/>
      <c r="M17" s="42"/>
    </row>
    <row r="18" spans="2:20" ht="18" customHeight="1" x14ac:dyDescent="0.25">
      <c r="B18" s="45"/>
      <c r="C18" s="232"/>
      <c r="D18" s="233"/>
      <c r="E18" s="233"/>
      <c r="F18" s="233"/>
      <c r="G18" s="233"/>
      <c r="H18" s="233"/>
      <c r="I18" s="233"/>
      <c r="J18" s="233"/>
      <c r="K18" s="233"/>
      <c r="L18" s="233"/>
      <c r="M18" s="42"/>
    </row>
    <row r="19" spans="2:20" ht="18" customHeight="1" x14ac:dyDescent="0.25">
      <c r="B19" s="45"/>
      <c r="C19" s="232"/>
      <c r="D19" s="232"/>
      <c r="E19" s="232"/>
      <c r="F19" s="232"/>
      <c r="G19" s="232"/>
      <c r="H19" s="232"/>
      <c r="I19" s="232"/>
      <c r="J19" s="232"/>
      <c r="K19" s="232"/>
      <c r="L19" s="232"/>
      <c r="M19" s="42"/>
    </row>
    <row r="20" spans="2:20" ht="18" customHeight="1" x14ac:dyDescent="0.25">
      <c r="C20" s="232"/>
      <c r="D20" s="233" t="s">
        <v>77</v>
      </c>
      <c r="E20" s="233"/>
      <c r="F20" s="233"/>
      <c r="G20" s="233"/>
      <c r="H20" s="233"/>
      <c r="I20" s="233"/>
      <c r="J20" s="233"/>
      <c r="K20" s="233"/>
      <c r="L20" s="233"/>
      <c r="M20" s="42"/>
      <c r="N20" s="90"/>
      <c r="O20" s="90"/>
      <c r="P20" s="90"/>
      <c r="Q20" s="90"/>
      <c r="R20" s="90"/>
      <c r="S20" s="90"/>
      <c r="T20" s="90"/>
    </row>
    <row r="21" spans="2:20" ht="18" customHeight="1" x14ac:dyDescent="0.25">
      <c r="C21" s="232"/>
      <c r="D21" s="233"/>
      <c r="E21" s="233"/>
      <c r="F21" s="233"/>
      <c r="G21" s="233"/>
      <c r="H21" s="233"/>
      <c r="I21" s="233"/>
      <c r="J21" s="233"/>
      <c r="K21" s="233"/>
      <c r="L21" s="233"/>
      <c r="M21" s="42"/>
    </row>
    <row r="22" spans="2:20" ht="18" customHeight="1" x14ac:dyDescent="0.25">
      <c r="C22" s="232"/>
      <c r="D22" s="232"/>
      <c r="E22" s="232"/>
      <c r="F22" s="232"/>
      <c r="G22" s="232"/>
      <c r="H22" s="232"/>
      <c r="I22" s="232"/>
      <c r="J22" s="232"/>
      <c r="K22" s="232"/>
      <c r="L22" s="232"/>
      <c r="M22" s="42"/>
    </row>
    <row r="23" spans="2:20" ht="18" customHeight="1" x14ac:dyDescent="0.25">
      <c r="C23" s="232"/>
      <c r="D23" s="234" t="s">
        <v>78</v>
      </c>
      <c r="E23" s="234"/>
      <c r="F23" s="234"/>
      <c r="G23" s="234"/>
      <c r="H23" s="234"/>
      <c r="I23" s="234"/>
      <c r="J23" s="234"/>
      <c r="K23" s="234"/>
      <c r="L23" s="234"/>
      <c r="M23" s="230"/>
      <c r="N23" s="230"/>
      <c r="O23" s="230"/>
      <c r="P23" s="231"/>
    </row>
    <row r="24" spans="2:20" ht="18" customHeight="1" x14ac:dyDescent="0.35">
      <c r="C24" s="235"/>
      <c r="D24" s="234"/>
      <c r="E24" s="234"/>
      <c r="F24" s="234"/>
      <c r="G24" s="234"/>
      <c r="H24" s="234"/>
      <c r="I24" s="234"/>
      <c r="J24" s="234"/>
      <c r="K24" s="234"/>
      <c r="L24" s="234"/>
      <c r="M24" s="230"/>
      <c r="N24" s="230"/>
      <c r="O24" s="230"/>
      <c r="P24" s="231"/>
    </row>
    <row r="25" spans="2:20" ht="18" customHeight="1" x14ac:dyDescent="0.25">
      <c r="C25" s="232"/>
      <c r="D25" s="236"/>
      <c r="E25" s="236"/>
      <c r="F25" s="236"/>
      <c r="G25" s="236"/>
      <c r="H25" s="236"/>
      <c r="I25" s="236"/>
      <c r="J25" s="236"/>
      <c r="K25" s="236"/>
      <c r="L25" s="236"/>
      <c r="M25" s="231"/>
      <c r="N25" s="231"/>
      <c r="O25" s="231"/>
      <c r="P25" s="231"/>
    </row>
    <row r="26" spans="2:20" ht="18" customHeight="1" x14ac:dyDescent="0.25">
      <c r="C26" s="232"/>
      <c r="D26" s="234" t="s">
        <v>79</v>
      </c>
      <c r="E26" s="234"/>
      <c r="F26" s="234"/>
      <c r="G26" s="234"/>
      <c r="H26" s="234"/>
      <c r="I26" s="234"/>
      <c r="J26" s="234"/>
      <c r="K26" s="234"/>
      <c r="L26" s="234"/>
      <c r="M26" s="231"/>
      <c r="N26" s="231"/>
      <c r="O26" s="231"/>
      <c r="P26" s="231"/>
    </row>
    <row r="27" spans="2:20" ht="18" customHeight="1" x14ac:dyDescent="0.25">
      <c r="C27" s="232"/>
      <c r="D27" s="234"/>
      <c r="E27" s="234"/>
      <c r="F27" s="234"/>
      <c r="G27" s="234"/>
      <c r="H27" s="234"/>
      <c r="I27" s="234"/>
      <c r="J27" s="234"/>
      <c r="K27" s="234"/>
      <c r="L27" s="234"/>
      <c r="M27" s="231"/>
      <c r="N27" s="231"/>
      <c r="O27" s="231"/>
      <c r="P27" s="231"/>
    </row>
    <row r="28" spans="2:20" ht="19.5" x14ac:dyDescent="0.25">
      <c r="C28" s="42"/>
      <c r="D28" s="42"/>
      <c r="E28" s="42"/>
      <c r="F28" s="42"/>
      <c r="G28" s="42"/>
      <c r="H28" s="42"/>
      <c r="I28" s="42"/>
      <c r="J28" s="42"/>
      <c r="K28" s="42"/>
      <c r="L28" s="42"/>
    </row>
  </sheetData>
  <mergeCells count="10">
    <mergeCell ref="O14:S15"/>
    <mergeCell ref="D20:L21"/>
    <mergeCell ref="D23:L24"/>
    <mergeCell ref="D26:L27"/>
    <mergeCell ref="N20:T20"/>
    <mergeCell ref="D4:N6"/>
    <mergeCell ref="D7:M8"/>
    <mergeCell ref="D10:N11"/>
    <mergeCell ref="D14:L15"/>
    <mergeCell ref="D17:L18"/>
  </mergeCells>
  <hyperlinks>
    <hyperlink ref="D14:L15" location="'My Configuration'!A1" display="1. Input Your Cash Application Process Details" xr:uid="{4DFAE371-5913-4CA6-BC5E-0B8CD2F62C57}"/>
    <hyperlink ref="D17:L18" location="'My Dashboard'!A1" display="2. View Result Dashboard" xr:uid="{79239C69-DF97-430E-B22D-17E11470B809}"/>
    <hyperlink ref="D20:L21" location="Assumptions!A1" display="3. Assumptions Used" xr:uid="{B1D005D3-2C8B-469F-9F54-9B749D88A87A}"/>
    <hyperlink ref="D23:L24" r:id="rId1" display="4. Stay Updated With Order-to-Cash best-practices" xr:uid="{B9071B2B-BA35-4419-BDE5-D3BC1CF4353A}"/>
    <hyperlink ref="D26:L27" r:id="rId2" display="5. Know More About Your Cash-App Savings " xr:uid="{47F0986A-5CC3-49C0-B9DE-01350ADFCB8A}"/>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BAA2-072D-42C2-8862-757F687E1713}">
  <sheetPr codeName="Sheet5">
    <tabColor rgb="FF00B0F0"/>
  </sheetPr>
  <dimension ref="A1:BK511"/>
  <sheetViews>
    <sheetView zoomScale="85" zoomScaleNormal="85" workbookViewId="0"/>
  </sheetViews>
  <sheetFormatPr defaultRowHeight="14.25" x14ac:dyDescent="0.25"/>
  <cols>
    <col min="1" max="1" width="3.5703125" style="1" customWidth="1"/>
    <col min="2" max="2" width="9.140625" style="1"/>
    <col min="3" max="4" width="9.140625" style="1" customWidth="1"/>
    <col min="5" max="5" width="9.140625" style="1"/>
    <col min="6" max="10" width="9.140625" style="1" customWidth="1"/>
    <col min="11" max="11" width="9.140625" style="1"/>
    <col min="12" max="12" width="9.140625" style="1" customWidth="1"/>
    <col min="13" max="31" width="9.140625" style="1"/>
    <col min="32" max="32" width="29.140625" style="1" customWidth="1"/>
    <col min="33" max="33" width="20.85546875" style="2" customWidth="1"/>
    <col min="34" max="34" width="23" style="1" customWidth="1"/>
    <col min="35" max="40" width="9.140625" style="1" customWidth="1"/>
    <col min="41" max="16384" width="9.140625" style="1"/>
  </cols>
  <sheetData>
    <row r="1" spans="1:41" ht="12" customHeight="1" x14ac:dyDescent="0.25">
      <c r="A1" s="10"/>
      <c r="B1" s="8"/>
      <c r="C1" s="8"/>
      <c r="D1" s="8"/>
      <c r="E1" s="8"/>
      <c r="F1" s="8"/>
      <c r="G1" s="8"/>
      <c r="H1" s="8"/>
      <c r="I1" s="8"/>
      <c r="J1" s="8"/>
      <c r="K1" s="8"/>
      <c r="L1" s="8"/>
      <c r="M1" s="8"/>
      <c r="N1" s="8"/>
      <c r="O1" s="8"/>
      <c r="P1" s="8"/>
      <c r="Q1" s="8"/>
      <c r="R1" s="8"/>
      <c r="S1" s="8"/>
      <c r="T1" s="8"/>
      <c r="U1" s="8"/>
      <c r="V1" s="11"/>
      <c r="W1" s="113"/>
      <c r="X1" s="114"/>
      <c r="Y1" s="114"/>
      <c r="Z1" s="114"/>
      <c r="AA1" s="114"/>
      <c r="AB1" s="114"/>
      <c r="AC1" s="114"/>
      <c r="AD1" s="114"/>
    </row>
    <row r="2" spans="1:41" ht="14.25" customHeight="1" x14ac:dyDescent="0.25">
      <c r="A2" s="12"/>
      <c r="B2" s="132" t="s">
        <v>3</v>
      </c>
      <c r="C2" s="132"/>
      <c r="D2" s="132"/>
      <c r="E2" s="132"/>
      <c r="F2" s="132"/>
      <c r="G2" s="132"/>
      <c r="H2" s="132"/>
      <c r="I2" s="132"/>
      <c r="J2" s="132"/>
      <c r="K2" s="132"/>
      <c r="L2" s="132"/>
      <c r="M2" s="132"/>
      <c r="N2" s="132"/>
      <c r="O2" s="132"/>
      <c r="P2" s="132"/>
      <c r="Q2" s="132"/>
      <c r="R2" s="132"/>
      <c r="S2" s="132"/>
      <c r="T2" s="132"/>
      <c r="U2" s="132"/>
      <c r="V2" s="13"/>
      <c r="W2" s="113"/>
      <c r="X2" s="114"/>
      <c r="Y2" s="114"/>
      <c r="Z2" s="114"/>
      <c r="AA2" s="114"/>
      <c r="AB2" s="114"/>
      <c r="AC2" s="114"/>
      <c r="AD2" s="114"/>
    </row>
    <row r="3" spans="1:41" ht="14.25" customHeight="1" x14ac:dyDescent="0.25">
      <c r="A3" s="12"/>
      <c r="B3" s="132"/>
      <c r="C3" s="132"/>
      <c r="D3" s="132"/>
      <c r="E3" s="132"/>
      <c r="F3" s="132"/>
      <c r="G3" s="132"/>
      <c r="H3" s="132"/>
      <c r="I3" s="132"/>
      <c r="J3" s="132"/>
      <c r="K3" s="132"/>
      <c r="L3" s="132"/>
      <c r="M3" s="132"/>
      <c r="N3" s="132"/>
      <c r="O3" s="132"/>
      <c r="P3" s="132"/>
      <c r="Q3" s="132"/>
      <c r="R3" s="132"/>
      <c r="S3" s="132"/>
      <c r="T3" s="132"/>
      <c r="U3" s="132"/>
      <c r="V3" s="13"/>
      <c r="W3" s="113"/>
      <c r="X3" s="114"/>
      <c r="Y3" s="114"/>
      <c r="Z3" s="114"/>
      <c r="AA3" s="114"/>
      <c r="AB3" s="114"/>
      <c r="AC3" s="114"/>
      <c r="AD3" s="114"/>
    </row>
    <row r="4" spans="1:41" ht="14.25" customHeight="1" x14ac:dyDescent="0.25">
      <c r="A4" s="12"/>
      <c r="B4" s="132"/>
      <c r="C4" s="132"/>
      <c r="D4" s="132"/>
      <c r="E4" s="132"/>
      <c r="F4" s="132"/>
      <c r="G4" s="132"/>
      <c r="H4" s="132"/>
      <c r="I4" s="132"/>
      <c r="J4" s="132"/>
      <c r="K4" s="132"/>
      <c r="L4" s="132"/>
      <c r="M4" s="132"/>
      <c r="N4" s="132"/>
      <c r="O4" s="132"/>
      <c r="P4" s="132"/>
      <c r="Q4" s="132"/>
      <c r="R4" s="132"/>
      <c r="S4" s="132"/>
      <c r="T4" s="132"/>
      <c r="U4" s="132"/>
      <c r="V4" s="13"/>
      <c r="W4" s="113"/>
      <c r="X4" s="114"/>
      <c r="Y4" s="114"/>
      <c r="Z4" s="114"/>
      <c r="AA4" s="114"/>
      <c r="AB4" s="114"/>
      <c r="AC4" s="114"/>
      <c r="AD4" s="114"/>
      <c r="AE4" s="74"/>
      <c r="AF4" s="34"/>
      <c r="AG4" s="34">
        <f>(C10+C17)</f>
        <v>65</v>
      </c>
      <c r="AH4" s="33"/>
      <c r="AI4" s="33"/>
      <c r="AJ4" s="33"/>
      <c r="AK4" s="33"/>
      <c r="AL4" s="74"/>
      <c r="AM4" s="28"/>
      <c r="AN4" s="28"/>
      <c r="AO4" s="28"/>
    </row>
    <row r="5" spans="1:41" ht="36" x14ac:dyDescent="0.25">
      <c r="A5" s="12"/>
      <c r="B5" s="224" t="s">
        <v>90</v>
      </c>
      <c r="C5" s="224"/>
      <c r="D5" s="224"/>
      <c r="E5" s="224"/>
      <c r="F5" s="224"/>
      <c r="G5" s="224"/>
      <c r="H5" s="224"/>
      <c r="I5" s="224"/>
      <c r="J5" s="224"/>
      <c r="K5" s="224"/>
      <c r="L5" s="224"/>
      <c r="M5" s="224"/>
      <c r="N5" s="224"/>
      <c r="O5" s="224"/>
      <c r="P5" s="224"/>
      <c r="Q5" s="224"/>
      <c r="R5" s="224"/>
      <c r="S5" s="224"/>
      <c r="T5" s="224"/>
      <c r="U5" s="224"/>
      <c r="V5" s="13"/>
      <c r="W5" s="113"/>
      <c r="X5" s="114"/>
      <c r="Y5" s="114"/>
      <c r="Z5" s="114"/>
      <c r="AA5" s="114"/>
      <c r="AB5" s="114"/>
      <c r="AC5" s="114"/>
      <c r="AD5" s="114"/>
      <c r="AE5" s="74"/>
      <c r="AF5" s="35" t="s">
        <v>20</v>
      </c>
      <c r="AG5" s="36">
        <f>((50000*C10)+(20000*C17))</f>
        <v>1750000</v>
      </c>
      <c r="AH5" s="37"/>
      <c r="AI5" s="37"/>
      <c r="AJ5" s="38"/>
      <c r="AK5" s="37"/>
      <c r="AL5" s="77"/>
      <c r="AM5" s="31"/>
      <c r="AN5" s="30"/>
      <c r="AO5" s="28"/>
    </row>
    <row r="6" spans="1:41" ht="18" x14ac:dyDescent="0.25">
      <c r="A6" s="12"/>
      <c r="B6" s="9"/>
      <c r="C6" s="9"/>
      <c r="D6" s="9"/>
      <c r="E6" s="9"/>
      <c r="F6" s="9"/>
      <c r="G6" s="9"/>
      <c r="H6" s="9"/>
      <c r="I6" s="9"/>
      <c r="J6" s="7"/>
      <c r="K6" s="7"/>
      <c r="L6" s="7"/>
      <c r="M6" s="7"/>
      <c r="N6" s="7"/>
      <c r="O6" s="7"/>
      <c r="P6" s="7"/>
      <c r="Q6" s="7"/>
      <c r="R6" s="7"/>
      <c r="S6" s="7"/>
      <c r="T6" s="7"/>
      <c r="U6" s="7"/>
      <c r="V6" s="13"/>
      <c r="W6" s="3"/>
      <c r="X6" s="3"/>
      <c r="Y6" s="3"/>
      <c r="Z6" s="3"/>
      <c r="AA6" s="3"/>
      <c r="AB6" s="3"/>
      <c r="AC6" s="3"/>
      <c r="AD6" s="3"/>
      <c r="AE6" s="74"/>
      <c r="AF6" s="37"/>
      <c r="AG6" s="35"/>
      <c r="AH6" s="37"/>
      <c r="AI6" s="37"/>
      <c r="AJ6" s="37"/>
      <c r="AK6" s="37"/>
      <c r="AL6" s="77"/>
      <c r="AM6" s="30"/>
      <c r="AN6" s="30"/>
      <c r="AO6" s="28"/>
    </row>
    <row r="7" spans="1:41" ht="19.5" x14ac:dyDescent="0.25">
      <c r="A7" s="12"/>
      <c r="B7" s="91" t="s">
        <v>62</v>
      </c>
      <c r="C7" s="91"/>
      <c r="D7" s="91"/>
      <c r="E7" s="91"/>
      <c r="F7" s="91"/>
      <c r="G7" s="91"/>
      <c r="H7" s="91"/>
      <c r="I7" s="91"/>
      <c r="J7" s="7"/>
      <c r="K7" s="91" t="s">
        <v>63</v>
      </c>
      <c r="L7" s="91"/>
      <c r="M7" s="91"/>
      <c r="N7" s="91"/>
      <c r="O7" s="91"/>
      <c r="P7" s="91"/>
      <c r="Q7" s="91"/>
      <c r="R7" s="91"/>
      <c r="S7" s="91"/>
      <c r="T7" s="91"/>
      <c r="U7" s="91"/>
      <c r="V7" s="13"/>
      <c r="W7" s="3"/>
      <c r="X7" s="3"/>
      <c r="Y7" s="3"/>
      <c r="Z7" s="3"/>
      <c r="AA7" s="3"/>
      <c r="AB7" s="3"/>
      <c r="AC7" s="3"/>
      <c r="AD7" s="3"/>
      <c r="AE7" s="74"/>
      <c r="AF7" s="37" t="s">
        <v>18</v>
      </c>
      <c r="AG7" s="35">
        <f>(K15/100)</f>
        <v>0.3</v>
      </c>
      <c r="AH7" s="37">
        <f>VLOOKUP(E24,Sheet5!$A$1:$B$4,2,0)/100</f>
        <v>0</v>
      </c>
      <c r="AI7" s="37">
        <f>(AG7*AH7)</f>
        <v>0</v>
      </c>
      <c r="AJ7" s="37"/>
      <c r="AK7" s="37"/>
      <c r="AL7" s="77"/>
      <c r="AM7" s="30"/>
      <c r="AN7" s="30"/>
      <c r="AO7" s="28"/>
    </row>
    <row r="8" spans="1:41" ht="18.75" customHeight="1" thickBot="1" x14ac:dyDescent="0.3">
      <c r="A8" s="12"/>
      <c r="B8" s="7"/>
      <c r="C8" s="92"/>
      <c r="D8" s="92"/>
      <c r="E8" s="92"/>
      <c r="F8" s="92"/>
      <c r="G8" s="92"/>
      <c r="H8" s="92"/>
      <c r="I8" s="7"/>
      <c r="J8" s="7"/>
      <c r="K8" s="7"/>
      <c r="L8" s="7"/>
      <c r="M8" s="7"/>
      <c r="N8" s="7"/>
      <c r="O8" s="7"/>
      <c r="P8" s="7"/>
      <c r="Q8" s="7"/>
      <c r="R8" s="7"/>
      <c r="S8" s="7"/>
      <c r="T8" s="7"/>
      <c r="U8" s="7"/>
      <c r="V8" s="13"/>
      <c r="W8" s="3"/>
      <c r="X8" s="3"/>
      <c r="Y8" s="3"/>
      <c r="Z8" s="3"/>
      <c r="AA8" s="3"/>
      <c r="AB8" s="3"/>
      <c r="AC8" s="3"/>
      <c r="AD8" s="3"/>
      <c r="AE8" s="74"/>
      <c r="AF8" s="39">
        <f>(AI11)</f>
        <v>0.63000000000000012</v>
      </c>
      <c r="AG8" s="35">
        <f>(N15/100)</f>
        <v>0.3</v>
      </c>
      <c r="AH8" s="37">
        <f>VLOOKUP(E27,Sheet5!$A$1:$C$4,3,0)/100</f>
        <v>0.9</v>
      </c>
      <c r="AI8" s="37">
        <f t="shared" ref="AI8:AI10" si="0">(AG8*AH8)</f>
        <v>0.27</v>
      </c>
      <c r="AJ8" s="37"/>
      <c r="AK8" s="37"/>
      <c r="AL8" s="77"/>
      <c r="AM8" s="30"/>
      <c r="AN8" s="30"/>
      <c r="AO8" s="28"/>
    </row>
    <row r="9" spans="1:41" ht="24.75" customHeight="1" thickBot="1" x14ac:dyDescent="0.3">
      <c r="A9" s="12"/>
      <c r="B9" s="7"/>
      <c r="C9" s="94" t="s">
        <v>4</v>
      </c>
      <c r="D9" s="94"/>
      <c r="E9" s="94"/>
      <c r="F9" s="94"/>
      <c r="G9" s="94"/>
      <c r="H9" s="94"/>
      <c r="I9" s="7"/>
      <c r="J9" s="7"/>
      <c r="K9" s="7"/>
      <c r="L9" s="4"/>
      <c r="M9" s="4"/>
      <c r="N9" s="133">
        <v>6000</v>
      </c>
      <c r="O9" s="134"/>
      <c r="P9" s="134"/>
      <c r="Q9" s="134"/>
      <c r="R9" s="135"/>
      <c r="S9" s="7"/>
      <c r="T9" s="7"/>
      <c r="U9" s="7"/>
      <c r="V9" s="13"/>
      <c r="W9" s="3"/>
      <c r="X9" s="3"/>
      <c r="Y9" s="3"/>
      <c r="Z9" s="3"/>
      <c r="AA9" s="3"/>
      <c r="AB9" s="3"/>
      <c r="AC9" s="3"/>
      <c r="AD9" s="3"/>
      <c r="AE9" s="74"/>
      <c r="AF9" s="35"/>
      <c r="AG9" s="35">
        <f>(Q15/100)</f>
        <v>0.2</v>
      </c>
      <c r="AH9" s="37">
        <f>VLOOKUP(E30,Sheet5!$A$1:$C$4,3,0)/100</f>
        <v>0.9</v>
      </c>
      <c r="AI9" s="37">
        <f t="shared" si="0"/>
        <v>0.18000000000000002</v>
      </c>
      <c r="AJ9" s="35"/>
      <c r="AK9" s="37"/>
      <c r="AL9" s="76"/>
      <c r="AM9" s="29"/>
      <c r="AN9" s="30"/>
      <c r="AO9" s="28"/>
    </row>
    <row r="10" spans="1:41" ht="14.25" customHeight="1" thickBot="1" x14ac:dyDescent="0.3">
      <c r="A10" s="12"/>
      <c r="B10" s="7"/>
      <c r="C10" s="95">
        <v>15</v>
      </c>
      <c r="D10" s="96"/>
      <c r="E10" s="96"/>
      <c r="F10" s="96"/>
      <c r="G10" s="97"/>
      <c r="H10" s="7"/>
      <c r="I10" s="7"/>
      <c r="J10" s="7"/>
      <c r="K10" s="7"/>
      <c r="L10" s="4"/>
      <c r="M10" s="4"/>
      <c r="N10" s="136"/>
      <c r="O10" s="137"/>
      <c r="P10" s="137"/>
      <c r="Q10" s="137"/>
      <c r="R10" s="138"/>
      <c r="S10" s="7"/>
      <c r="T10" s="7"/>
      <c r="U10" s="7"/>
      <c r="V10" s="13"/>
      <c r="W10" s="3"/>
      <c r="X10" s="3"/>
      <c r="Y10" s="3"/>
      <c r="Z10" s="3"/>
      <c r="AA10" s="3"/>
      <c r="AB10" s="3"/>
      <c r="AC10" s="3"/>
      <c r="AD10" s="3"/>
      <c r="AE10" s="74"/>
      <c r="AF10" s="37"/>
      <c r="AG10" s="35">
        <f>(T15/100)</f>
        <v>0.2</v>
      </c>
      <c r="AH10" s="37">
        <f>VLOOKUP(E33,Sheet5!$A$1:$C$4,3,0)/100</f>
        <v>0.9</v>
      </c>
      <c r="AI10" s="37">
        <f t="shared" si="0"/>
        <v>0.18000000000000002</v>
      </c>
      <c r="AJ10" s="37"/>
      <c r="AK10" s="37"/>
      <c r="AL10" s="77"/>
      <c r="AM10" s="30"/>
      <c r="AN10" s="30"/>
      <c r="AO10" s="28"/>
    </row>
    <row r="11" spans="1:41" ht="15" customHeight="1" thickBot="1" x14ac:dyDescent="0.3">
      <c r="A11" s="12"/>
      <c r="B11" s="7"/>
      <c r="C11" s="98"/>
      <c r="D11" s="99"/>
      <c r="E11" s="99"/>
      <c r="F11" s="99"/>
      <c r="G11" s="100"/>
      <c r="H11" s="7"/>
      <c r="I11" s="7"/>
      <c r="J11" s="7"/>
      <c r="K11" s="7"/>
      <c r="L11" s="4"/>
      <c r="M11" s="4"/>
      <c r="N11" s="4"/>
      <c r="O11" s="4"/>
      <c r="P11" s="4"/>
      <c r="Q11" s="7"/>
      <c r="R11" s="7"/>
      <c r="S11" s="7"/>
      <c r="T11" s="7"/>
      <c r="U11" s="7"/>
      <c r="V11" s="13"/>
      <c r="W11" s="3"/>
      <c r="X11" s="3"/>
      <c r="Y11" s="3"/>
      <c r="Z11" s="3"/>
      <c r="AA11" s="3"/>
      <c r="AB11" s="3"/>
      <c r="AC11" s="3"/>
      <c r="AD11" s="3"/>
      <c r="AE11" s="74"/>
      <c r="AF11" s="37"/>
      <c r="AG11" s="35"/>
      <c r="AH11" s="37"/>
      <c r="AI11" s="37">
        <f>SUM(AI7:AI10)</f>
        <v>0.63000000000000012</v>
      </c>
      <c r="AJ11" s="37"/>
      <c r="AK11" s="37"/>
      <c r="AL11" s="77"/>
      <c r="AM11" s="30"/>
      <c r="AN11" s="30"/>
      <c r="AO11" s="28"/>
    </row>
    <row r="12" spans="1:41" ht="14.25" customHeight="1" x14ac:dyDescent="0.25">
      <c r="A12" s="12"/>
      <c r="B12" s="7"/>
      <c r="C12" s="7"/>
      <c r="D12" s="7"/>
      <c r="E12" s="7"/>
      <c r="F12" s="7"/>
      <c r="G12" s="7"/>
      <c r="H12" s="7"/>
      <c r="I12" s="7"/>
      <c r="J12" s="7"/>
      <c r="K12" s="7"/>
      <c r="L12" s="4"/>
      <c r="M12" s="4"/>
      <c r="N12" s="4"/>
      <c r="O12" s="4"/>
      <c r="P12" s="4"/>
      <c r="Q12" s="7"/>
      <c r="R12" s="7"/>
      <c r="S12" s="7"/>
      <c r="T12" s="7"/>
      <c r="U12" s="7"/>
      <c r="V12" s="13"/>
      <c r="W12" s="3"/>
      <c r="X12" s="3"/>
      <c r="Y12" s="3"/>
      <c r="Z12" s="3"/>
      <c r="AA12" s="3"/>
      <c r="AB12" s="3"/>
      <c r="AC12" s="3"/>
      <c r="AD12" s="3"/>
      <c r="AE12" s="74"/>
      <c r="AF12" s="37"/>
      <c r="AG12" s="35"/>
      <c r="AH12" s="37"/>
      <c r="AI12" s="37"/>
      <c r="AJ12" s="37"/>
      <c r="AK12" s="37"/>
      <c r="AL12" s="77"/>
      <c r="AM12" s="30"/>
      <c r="AN12" s="30"/>
      <c r="AO12" s="28"/>
    </row>
    <row r="13" spans="1:41" ht="22.5" customHeight="1" x14ac:dyDescent="0.25">
      <c r="A13" s="12"/>
      <c r="B13" s="7"/>
      <c r="C13" s="7"/>
      <c r="D13" s="7"/>
      <c r="E13" s="7"/>
      <c r="F13" s="7"/>
      <c r="G13" s="7"/>
      <c r="H13" s="7"/>
      <c r="I13" s="7"/>
      <c r="J13" s="7"/>
      <c r="K13" s="93" t="s">
        <v>6</v>
      </c>
      <c r="L13" s="93"/>
      <c r="M13" s="93"/>
      <c r="N13" s="93"/>
      <c r="O13" s="93"/>
      <c r="P13" s="93"/>
      <c r="Q13" s="93"/>
      <c r="R13" s="93"/>
      <c r="S13" s="93"/>
      <c r="T13" s="93"/>
      <c r="U13" s="93"/>
      <c r="V13" s="13"/>
      <c r="W13" s="3"/>
      <c r="X13" s="3"/>
      <c r="Y13" s="3"/>
      <c r="Z13" s="3"/>
      <c r="AA13" s="3"/>
      <c r="AB13" s="3"/>
      <c r="AC13" s="3"/>
      <c r="AD13" s="3"/>
      <c r="AE13" s="74"/>
      <c r="AF13" s="37" t="s">
        <v>24</v>
      </c>
      <c r="AG13" s="40">
        <f>(AG5*AI11)</f>
        <v>1102500.0000000002</v>
      </c>
      <c r="AH13" s="37"/>
      <c r="AI13" s="37"/>
      <c r="AJ13" s="37"/>
      <c r="AK13" s="37"/>
      <c r="AL13" s="77"/>
      <c r="AM13" s="30"/>
      <c r="AN13" s="30"/>
      <c r="AO13" s="28"/>
    </row>
    <row r="14" spans="1:41" ht="22.5" customHeight="1" thickBot="1" x14ac:dyDescent="0.3">
      <c r="A14" s="12"/>
      <c r="B14" s="7"/>
      <c r="C14" s="7"/>
      <c r="D14" s="7"/>
      <c r="E14" s="7"/>
      <c r="F14" s="7"/>
      <c r="G14" s="7"/>
      <c r="H14" s="7"/>
      <c r="I14" s="7"/>
      <c r="J14" s="7"/>
      <c r="K14" s="14"/>
      <c r="L14" s="14"/>
      <c r="M14" s="14"/>
      <c r="N14" s="14"/>
      <c r="O14" s="14"/>
      <c r="P14" s="14"/>
      <c r="Q14" s="14"/>
      <c r="R14" s="7"/>
      <c r="S14" s="7"/>
      <c r="T14" s="7"/>
      <c r="U14" s="7"/>
      <c r="V14" s="13"/>
      <c r="W14" s="3"/>
      <c r="X14" s="3"/>
      <c r="Y14" s="3"/>
      <c r="Z14" s="3"/>
      <c r="AA14" s="3"/>
      <c r="AB14" s="3"/>
      <c r="AC14" s="3"/>
      <c r="AD14" s="3"/>
      <c r="AE14" s="74"/>
      <c r="AF14" s="37" t="s">
        <v>17</v>
      </c>
      <c r="AG14" s="35">
        <f>IF(E24=Sheet5!A2,(N9*18*K15*0.01*0.01),0)</f>
        <v>324</v>
      </c>
      <c r="AH14" s="37"/>
      <c r="AI14" s="37"/>
      <c r="AJ14" s="37"/>
      <c r="AK14" s="37"/>
      <c r="AL14" s="77"/>
      <c r="AM14" s="30"/>
      <c r="AN14" s="30"/>
      <c r="AO14" s="28"/>
    </row>
    <row r="15" spans="1:41" ht="24" customHeight="1" x14ac:dyDescent="0.25">
      <c r="A15" s="12"/>
      <c r="B15" s="7"/>
      <c r="C15" s="94" t="s">
        <v>5</v>
      </c>
      <c r="D15" s="94"/>
      <c r="E15" s="94"/>
      <c r="F15" s="94"/>
      <c r="G15" s="94"/>
      <c r="H15" s="94"/>
      <c r="I15" s="7"/>
      <c r="J15" s="15"/>
      <c r="K15" s="101">
        <v>30</v>
      </c>
      <c r="L15" s="102"/>
      <c r="M15" s="15"/>
      <c r="N15" s="101">
        <v>30</v>
      </c>
      <c r="O15" s="102"/>
      <c r="P15" s="15"/>
      <c r="Q15" s="101">
        <v>20</v>
      </c>
      <c r="R15" s="102"/>
      <c r="S15" s="16"/>
      <c r="T15" s="101">
        <v>20</v>
      </c>
      <c r="U15" s="102"/>
      <c r="V15" s="13"/>
      <c r="W15" s="3"/>
      <c r="X15" s="3"/>
      <c r="Y15" s="3"/>
      <c r="Z15" s="3"/>
      <c r="AA15" s="3"/>
      <c r="AB15" s="3"/>
      <c r="AC15" s="3"/>
      <c r="AD15" s="3"/>
      <c r="AE15" s="74"/>
      <c r="AF15" s="37" t="s">
        <v>19</v>
      </c>
      <c r="AG15" s="35">
        <f>(AG14*0.3)</f>
        <v>97.2</v>
      </c>
      <c r="AH15" s="37"/>
      <c r="AI15" s="37"/>
      <c r="AJ15" s="37"/>
      <c r="AK15" s="37"/>
      <c r="AL15" s="77"/>
      <c r="AM15" s="30"/>
      <c r="AN15" s="30"/>
      <c r="AO15" s="28"/>
    </row>
    <row r="16" spans="1:41" ht="18.75" thickBot="1" x14ac:dyDescent="0.3">
      <c r="A16" s="12"/>
      <c r="B16" s="7"/>
      <c r="C16" s="7"/>
      <c r="D16" s="7"/>
      <c r="E16" s="7"/>
      <c r="F16" s="7"/>
      <c r="G16" s="7"/>
      <c r="H16" s="7"/>
      <c r="I16" s="7"/>
      <c r="J16" s="15"/>
      <c r="K16" s="103"/>
      <c r="L16" s="104"/>
      <c r="M16" s="15"/>
      <c r="N16" s="103"/>
      <c r="O16" s="104"/>
      <c r="P16" s="15"/>
      <c r="Q16" s="103"/>
      <c r="R16" s="104"/>
      <c r="S16" s="16"/>
      <c r="T16" s="103"/>
      <c r="U16" s="104"/>
      <c r="V16" s="13"/>
      <c r="W16" s="3"/>
      <c r="X16" s="3"/>
      <c r="Y16" s="3"/>
      <c r="Z16" s="3"/>
      <c r="AA16" s="3"/>
      <c r="AB16" s="3"/>
      <c r="AC16" s="3"/>
      <c r="AD16" s="3"/>
      <c r="AE16" s="74"/>
      <c r="AF16" s="37"/>
      <c r="AG16" s="35"/>
      <c r="AH16" s="37"/>
      <c r="AI16" s="37"/>
      <c r="AJ16" s="37"/>
      <c r="AK16" s="37"/>
      <c r="AL16" s="77"/>
      <c r="AM16" s="30"/>
      <c r="AN16" s="30"/>
      <c r="AO16" s="28"/>
    </row>
    <row r="17" spans="1:41" ht="18" x14ac:dyDescent="0.25">
      <c r="A17" s="12"/>
      <c r="B17" s="7"/>
      <c r="C17" s="95">
        <v>50</v>
      </c>
      <c r="D17" s="96"/>
      <c r="E17" s="96"/>
      <c r="F17" s="96"/>
      <c r="G17" s="97"/>
      <c r="H17" s="7"/>
      <c r="I17" s="7"/>
      <c r="J17" s="16"/>
      <c r="K17" s="105" t="s">
        <v>7</v>
      </c>
      <c r="L17" s="106"/>
      <c r="M17" s="16"/>
      <c r="N17" s="109" t="s">
        <v>8</v>
      </c>
      <c r="O17" s="110"/>
      <c r="P17" s="16"/>
      <c r="Q17" s="109" t="s">
        <v>23</v>
      </c>
      <c r="R17" s="110"/>
      <c r="S17" s="16"/>
      <c r="T17" s="109" t="s">
        <v>9</v>
      </c>
      <c r="U17" s="110"/>
      <c r="V17" s="13"/>
      <c r="W17" s="3"/>
      <c r="X17" s="3"/>
      <c r="Y17" s="3"/>
      <c r="Z17" s="3"/>
      <c r="AA17" s="3"/>
      <c r="AB17" s="3"/>
      <c r="AC17" s="3"/>
      <c r="AD17" s="3"/>
      <c r="AE17" s="74"/>
      <c r="AF17" s="37"/>
      <c r="AG17" s="35"/>
      <c r="AH17" s="37"/>
      <c r="AI17" s="37"/>
      <c r="AJ17" s="37"/>
      <c r="AK17" s="37"/>
      <c r="AL17" s="77"/>
      <c r="AM17" s="30"/>
      <c r="AN17" s="30"/>
      <c r="AO17" s="28"/>
    </row>
    <row r="18" spans="1:41" ht="18.75" thickBot="1" x14ac:dyDescent="0.3">
      <c r="A18" s="12"/>
      <c r="B18" s="7"/>
      <c r="C18" s="98"/>
      <c r="D18" s="99"/>
      <c r="E18" s="99"/>
      <c r="F18" s="99"/>
      <c r="G18" s="100"/>
      <c r="H18" s="7"/>
      <c r="I18" s="7"/>
      <c r="J18" s="16"/>
      <c r="K18" s="107"/>
      <c r="L18" s="108"/>
      <c r="M18" s="16"/>
      <c r="N18" s="111"/>
      <c r="O18" s="112"/>
      <c r="P18" s="16"/>
      <c r="Q18" s="111"/>
      <c r="R18" s="112"/>
      <c r="S18" s="16"/>
      <c r="T18" s="111"/>
      <c r="U18" s="112"/>
      <c r="V18" s="13"/>
      <c r="W18" s="3"/>
      <c r="X18" s="3"/>
      <c r="Y18" s="3"/>
      <c r="Z18" s="3"/>
      <c r="AA18" s="3"/>
      <c r="AB18" s="3"/>
      <c r="AC18" s="3"/>
      <c r="AD18" s="3"/>
      <c r="AE18" s="74"/>
      <c r="AF18" s="37" t="s">
        <v>2</v>
      </c>
      <c r="AG18" s="40">
        <f>((AG13*0.5)+AG15)</f>
        <v>551347.20000000007</v>
      </c>
      <c r="AH18" s="37"/>
      <c r="AI18" s="37"/>
      <c r="AJ18" s="37"/>
      <c r="AK18" s="37"/>
      <c r="AL18" s="77"/>
      <c r="AM18" s="30"/>
      <c r="AN18" s="30"/>
      <c r="AO18" s="28"/>
    </row>
    <row r="19" spans="1:41" ht="18" x14ac:dyDescent="0.25">
      <c r="A19" s="12"/>
      <c r="B19" s="7"/>
      <c r="C19" s="7"/>
      <c r="D19" s="7"/>
      <c r="E19" s="7"/>
      <c r="F19" s="7"/>
      <c r="G19" s="7"/>
      <c r="H19" s="7"/>
      <c r="I19" s="7"/>
      <c r="J19" s="7"/>
      <c r="K19" s="7"/>
      <c r="L19" s="7"/>
      <c r="M19" s="7"/>
      <c r="N19" s="7"/>
      <c r="O19" s="7"/>
      <c r="P19" s="7"/>
      <c r="Q19" s="7"/>
      <c r="R19" s="7"/>
      <c r="S19" s="7"/>
      <c r="T19" s="7"/>
      <c r="U19" s="7"/>
      <c r="V19" s="13"/>
      <c r="W19" s="3"/>
      <c r="X19" s="3"/>
      <c r="Y19" s="3"/>
      <c r="Z19" s="3"/>
      <c r="AA19" s="3"/>
      <c r="AB19" s="3"/>
      <c r="AC19" s="3"/>
      <c r="AD19" s="3"/>
      <c r="AE19" s="74"/>
      <c r="AF19" s="37" t="s">
        <v>25</v>
      </c>
      <c r="AG19" s="40">
        <f>((AG13*0.7)+AG15)</f>
        <v>771847.20000000007</v>
      </c>
      <c r="AH19" s="37"/>
      <c r="AI19" s="37"/>
      <c r="AJ19" s="37"/>
      <c r="AK19" s="37"/>
      <c r="AL19" s="77"/>
      <c r="AM19" s="30"/>
      <c r="AN19" s="30"/>
      <c r="AO19" s="28"/>
    </row>
    <row r="20" spans="1:41" ht="27" x14ac:dyDescent="0.25">
      <c r="A20" s="12"/>
      <c r="B20" s="7"/>
      <c r="C20" s="7"/>
      <c r="D20" s="7"/>
      <c r="E20" s="7"/>
      <c r="F20" s="7"/>
      <c r="G20" s="7"/>
      <c r="H20" s="7"/>
      <c r="I20" s="7"/>
      <c r="J20" s="7"/>
      <c r="K20" s="115" t="str">
        <f>IF((N15+K15+Q15+T15) = 100,"   ","!! Check Input: Total % must equal 100 !!")</f>
        <v xml:space="preserve">   </v>
      </c>
      <c r="L20" s="115"/>
      <c r="M20" s="115"/>
      <c r="N20" s="115"/>
      <c r="O20" s="115"/>
      <c r="P20" s="115"/>
      <c r="Q20" s="115"/>
      <c r="R20" s="115"/>
      <c r="S20" s="115"/>
      <c r="T20" s="115"/>
      <c r="U20" s="115"/>
      <c r="V20" s="13"/>
      <c r="W20" s="3"/>
      <c r="X20" s="3"/>
      <c r="Y20" s="3"/>
      <c r="Z20" s="3"/>
      <c r="AA20" s="3"/>
      <c r="AB20" s="3"/>
      <c r="AC20" s="3"/>
      <c r="AD20" s="3"/>
      <c r="AE20" s="74"/>
      <c r="AF20" s="37"/>
      <c r="AG20" s="35"/>
      <c r="AH20" s="37"/>
      <c r="AI20" s="37"/>
      <c r="AJ20" s="37"/>
      <c r="AK20" s="37"/>
      <c r="AL20" s="77"/>
      <c r="AM20" s="30"/>
      <c r="AN20" s="30"/>
      <c r="AO20" s="28"/>
    </row>
    <row r="21" spans="1:41" ht="18" x14ac:dyDescent="0.25">
      <c r="A21" s="12"/>
      <c r="B21" s="7"/>
      <c r="C21" s="7"/>
      <c r="D21" s="7"/>
      <c r="E21" s="7"/>
      <c r="F21" s="7"/>
      <c r="G21" s="7"/>
      <c r="H21" s="7"/>
      <c r="I21" s="7"/>
      <c r="J21" s="7"/>
      <c r="K21" s="7"/>
      <c r="L21" s="7"/>
      <c r="M21" s="7"/>
      <c r="N21" s="7"/>
      <c r="O21" s="7"/>
      <c r="P21" s="7"/>
      <c r="Q21" s="7"/>
      <c r="R21" s="7"/>
      <c r="S21" s="7"/>
      <c r="T21" s="7"/>
      <c r="U21" s="7"/>
      <c r="V21" s="13"/>
      <c r="W21" s="3"/>
      <c r="X21" s="3"/>
      <c r="Y21" s="3"/>
      <c r="Z21" s="3"/>
      <c r="AA21" s="3"/>
      <c r="AB21" s="3"/>
      <c r="AC21" s="3"/>
      <c r="AD21" s="3"/>
      <c r="AE21" s="74"/>
      <c r="AF21" s="37" t="s">
        <v>16</v>
      </c>
      <c r="AG21" s="40">
        <f>(AG13*0.7)+AG15</f>
        <v>771847.20000000007</v>
      </c>
      <c r="AH21" s="37"/>
      <c r="AI21" s="37"/>
      <c r="AJ21" s="37"/>
      <c r="AK21" s="37"/>
      <c r="AL21" s="77"/>
      <c r="AM21" s="30"/>
      <c r="AN21" s="30"/>
      <c r="AO21" s="28"/>
    </row>
    <row r="22" spans="1:41" ht="19.5" customHeight="1" x14ac:dyDescent="0.25">
      <c r="A22" s="12"/>
      <c r="B22" s="131" t="s">
        <v>64</v>
      </c>
      <c r="C22" s="131"/>
      <c r="D22" s="131"/>
      <c r="E22" s="131"/>
      <c r="F22" s="131"/>
      <c r="G22" s="131"/>
      <c r="H22" s="131"/>
      <c r="I22" s="131"/>
      <c r="J22" s="7"/>
      <c r="K22" s="7"/>
      <c r="L22" s="7"/>
      <c r="M22" s="7"/>
      <c r="N22" s="7"/>
      <c r="O22" s="7"/>
      <c r="P22" s="7"/>
      <c r="Q22" s="7"/>
      <c r="R22" s="7"/>
      <c r="S22" s="7"/>
      <c r="T22" s="7"/>
      <c r="U22" s="7"/>
      <c r="V22" s="13"/>
      <c r="W22" s="3"/>
      <c r="X22" s="3"/>
      <c r="Y22" s="3"/>
      <c r="Z22" s="3"/>
      <c r="AA22" s="3"/>
      <c r="AB22" s="3"/>
      <c r="AC22" s="3"/>
      <c r="AD22" s="3"/>
      <c r="AE22" s="74"/>
      <c r="AF22" s="37"/>
      <c r="AG22" s="35"/>
      <c r="AH22" s="37"/>
      <c r="AI22" s="37"/>
      <c r="AJ22" s="37"/>
      <c r="AK22" s="37"/>
      <c r="AL22" s="77"/>
      <c r="AM22" s="30"/>
      <c r="AN22" s="30"/>
      <c r="AO22" s="28"/>
    </row>
    <row r="23" spans="1:41" ht="14.25" customHeight="1" thickBot="1" x14ac:dyDescent="0.3">
      <c r="A23" s="12"/>
      <c r="B23" s="7"/>
      <c r="C23" s="17"/>
      <c r="D23" s="17"/>
      <c r="E23" s="17"/>
      <c r="F23" s="17"/>
      <c r="G23" s="17"/>
      <c r="H23" s="17"/>
      <c r="I23" s="7"/>
      <c r="J23" s="7"/>
      <c r="K23" s="7"/>
      <c r="L23" s="7"/>
      <c r="M23" s="7"/>
      <c r="N23" s="7"/>
      <c r="O23" s="7"/>
      <c r="P23" s="7"/>
      <c r="Q23" s="7"/>
      <c r="R23" s="7"/>
      <c r="S23" s="7"/>
      <c r="T23" s="7"/>
      <c r="U23" s="7"/>
      <c r="V23" s="13"/>
      <c r="W23" s="3"/>
      <c r="X23" s="3"/>
      <c r="Y23" s="3"/>
      <c r="Z23" s="3"/>
      <c r="AA23" s="3"/>
      <c r="AB23" s="3"/>
      <c r="AC23" s="3"/>
      <c r="AD23" s="3"/>
      <c r="AE23" s="74"/>
      <c r="AF23" s="77"/>
      <c r="AG23" s="76"/>
      <c r="AH23" s="77"/>
      <c r="AI23" s="77"/>
      <c r="AJ23" s="77"/>
      <c r="AK23" s="77"/>
      <c r="AL23" s="77"/>
      <c r="AM23" s="30"/>
      <c r="AN23" s="30"/>
      <c r="AO23" s="28"/>
    </row>
    <row r="24" spans="1:41" ht="14.25" customHeight="1" x14ac:dyDescent="0.3">
      <c r="A24" s="12"/>
      <c r="B24" s="7"/>
      <c r="C24" s="116" t="s">
        <v>0</v>
      </c>
      <c r="D24" s="117"/>
      <c r="E24" s="122" t="s">
        <v>11</v>
      </c>
      <c r="F24" s="123"/>
      <c r="G24" s="123"/>
      <c r="H24" s="123"/>
      <c r="I24" s="123"/>
      <c r="J24" s="124"/>
      <c r="K24" s="7"/>
      <c r="L24" s="7"/>
      <c r="M24" s="7"/>
      <c r="N24" s="7"/>
      <c r="O24" s="229" t="s">
        <v>30</v>
      </c>
      <c r="P24" s="229"/>
      <c r="Q24" s="229"/>
      <c r="R24" s="229"/>
      <c r="S24" s="229"/>
      <c r="T24" s="229"/>
      <c r="U24" s="7"/>
      <c r="V24" s="13"/>
      <c r="W24" s="3"/>
      <c r="X24" s="3"/>
      <c r="Y24" s="3"/>
      <c r="Z24" s="3"/>
      <c r="AA24" s="3"/>
      <c r="AB24" s="3"/>
      <c r="AC24" s="3"/>
      <c r="AD24" s="3"/>
      <c r="AE24" s="74"/>
      <c r="AF24" s="77"/>
      <c r="AG24" s="78"/>
      <c r="AH24" s="77"/>
      <c r="AI24" s="77"/>
      <c r="AJ24" s="79"/>
      <c r="AK24" s="77"/>
      <c r="AL24" s="77"/>
      <c r="AM24" s="32"/>
      <c r="AN24" s="30"/>
      <c r="AO24" s="28"/>
    </row>
    <row r="25" spans="1:41" ht="18" customHeight="1" x14ac:dyDescent="0.25">
      <c r="A25" s="12"/>
      <c r="B25" s="7"/>
      <c r="C25" s="118"/>
      <c r="D25" s="119"/>
      <c r="E25" s="125"/>
      <c r="F25" s="126"/>
      <c r="G25" s="126"/>
      <c r="H25" s="126"/>
      <c r="I25" s="126"/>
      <c r="J25" s="127"/>
      <c r="K25" s="7"/>
      <c r="L25" s="7"/>
      <c r="M25" s="7"/>
      <c r="N25" s="7"/>
      <c r="O25" s="229"/>
      <c r="P25" s="229"/>
      <c r="Q25" s="229"/>
      <c r="R25" s="229"/>
      <c r="S25" s="229"/>
      <c r="T25" s="229"/>
      <c r="U25" s="7"/>
      <c r="V25" s="13"/>
      <c r="W25" s="3"/>
      <c r="X25" s="3"/>
      <c r="Y25" s="3"/>
      <c r="Z25" s="3"/>
      <c r="AA25" s="3"/>
      <c r="AB25" s="3"/>
      <c r="AC25" s="3"/>
      <c r="AD25" s="3"/>
      <c r="AE25" s="74"/>
      <c r="AF25" s="77"/>
      <c r="AG25" s="76"/>
      <c r="AH25" s="77"/>
      <c r="AI25" s="77"/>
      <c r="AJ25" s="77"/>
      <c r="AK25" s="77"/>
      <c r="AL25" s="77"/>
      <c r="AM25" s="30"/>
      <c r="AN25" s="30"/>
      <c r="AO25" s="28"/>
    </row>
    <row r="26" spans="1:41" ht="18.75" customHeight="1" thickBot="1" x14ac:dyDescent="0.3">
      <c r="A26" s="12"/>
      <c r="B26" s="7"/>
      <c r="C26" s="120"/>
      <c r="D26" s="121"/>
      <c r="E26" s="128"/>
      <c r="F26" s="129"/>
      <c r="G26" s="129"/>
      <c r="H26" s="129"/>
      <c r="I26" s="129"/>
      <c r="J26" s="130"/>
      <c r="K26" s="7"/>
      <c r="L26" s="7"/>
      <c r="M26" s="7"/>
      <c r="N26" s="7"/>
      <c r="O26" s="229"/>
      <c r="P26" s="229"/>
      <c r="Q26" s="229"/>
      <c r="R26" s="229"/>
      <c r="S26" s="229"/>
      <c r="T26" s="229"/>
      <c r="U26" s="7"/>
      <c r="V26" s="13"/>
      <c r="W26" s="3"/>
      <c r="X26" s="3"/>
      <c r="Y26" s="3"/>
      <c r="Z26" s="3"/>
      <c r="AA26" s="3"/>
      <c r="AB26" s="3"/>
      <c r="AC26" s="3"/>
      <c r="AD26" s="3"/>
      <c r="AE26" s="74"/>
      <c r="AF26" s="77"/>
      <c r="AG26" s="76"/>
      <c r="AH26" s="77"/>
      <c r="AI26" s="77"/>
      <c r="AJ26" s="77"/>
      <c r="AK26" s="77"/>
      <c r="AL26" s="77"/>
      <c r="AM26" s="30"/>
      <c r="AN26" s="30"/>
      <c r="AO26" s="28"/>
    </row>
    <row r="27" spans="1:41" ht="15" customHeight="1" x14ac:dyDescent="0.25">
      <c r="A27" s="12"/>
      <c r="B27" s="7"/>
      <c r="C27" s="116" t="s">
        <v>14</v>
      </c>
      <c r="D27" s="117"/>
      <c r="E27" s="122" t="s">
        <v>12</v>
      </c>
      <c r="F27" s="123"/>
      <c r="G27" s="123"/>
      <c r="H27" s="123"/>
      <c r="I27" s="123"/>
      <c r="J27" s="124"/>
      <c r="K27" s="7"/>
      <c r="L27" s="7"/>
      <c r="M27" s="7"/>
      <c r="N27" s="7"/>
      <c r="O27" s="7"/>
      <c r="P27" s="7"/>
      <c r="Q27" s="7"/>
      <c r="R27" s="7"/>
      <c r="S27" s="7"/>
      <c r="T27" s="7"/>
      <c r="U27" s="7"/>
      <c r="V27" s="13"/>
      <c r="W27" s="3"/>
      <c r="X27" s="3"/>
      <c r="Y27" s="3"/>
      <c r="Z27" s="3"/>
      <c r="AA27" s="3"/>
      <c r="AB27" s="3"/>
      <c r="AC27" s="3"/>
      <c r="AD27" s="3"/>
      <c r="AE27" s="74"/>
      <c r="AF27" s="74"/>
      <c r="AG27" s="75"/>
      <c r="AH27" s="74"/>
      <c r="AI27" s="74"/>
      <c r="AJ27" s="74"/>
      <c r="AK27" s="74"/>
      <c r="AL27" s="74"/>
      <c r="AM27" s="28"/>
      <c r="AN27" s="28"/>
      <c r="AO27" s="28"/>
    </row>
    <row r="28" spans="1:41" ht="14.25" customHeight="1" x14ac:dyDescent="0.25">
      <c r="A28" s="12"/>
      <c r="B28" s="7"/>
      <c r="C28" s="118"/>
      <c r="D28" s="119"/>
      <c r="E28" s="125"/>
      <c r="F28" s="126"/>
      <c r="G28" s="126"/>
      <c r="H28" s="126"/>
      <c r="I28" s="126"/>
      <c r="J28" s="127"/>
      <c r="K28" s="7"/>
      <c r="L28" s="7"/>
      <c r="M28" s="7"/>
      <c r="N28" s="7"/>
      <c r="O28" s="7"/>
      <c r="P28" s="7"/>
      <c r="Q28" s="7"/>
      <c r="R28" s="7"/>
      <c r="S28" s="7"/>
      <c r="T28" s="7"/>
      <c r="U28" s="7"/>
      <c r="V28" s="13"/>
      <c r="W28" s="3"/>
      <c r="X28" s="3"/>
      <c r="Y28" s="3"/>
      <c r="Z28" s="3"/>
      <c r="AA28" s="3"/>
      <c r="AB28" s="3"/>
      <c r="AC28" s="3"/>
      <c r="AD28" s="3"/>
    </row>
    <row r="29" spans="1:41" ht="15" customHeight="1" thickBot="1" x14ac:dyDescent="0.3">
      <c r="A29" s="12"/>
      <c r="B29" s="7"/>
      <c r="C29" s="120"/>
      <c r="D29" s="121"/>
      <c r="E29" s="128"/>
      <c r="F29" s="129"/>
      <c r="G29" s="129"/>
      <c r="H29" s="129"/>
      <c r="I29" s="129"/>
      <c r="J29" s="130"/>
      <c r="K29" s="7"/>
      <c r="L29" s="7"/>
      <c r="N29" s="7"/>
      <c r="O29" s="7"/>
      <c r="P29" s="7"/>
      <c r="Q29" s="7"/>
      <c r="R29" s="7"/>
      <c r="S29" s="7"/>
      <c r="T29" s="7"/>
      <c r="U29" s="7"/>
      <c r="V29" s="13"/>
      <c r="W29" s="3"/>
      <c r="X29" s="3"/>
      <c r="Y29" s="3"/>
      <c r="Z29" s="3"/>
      <c r="AA29" s="3"/>
      <c r="AB29" s="3"/>
      <c r="AC29" s="3"/>
      <c r="AD29" s="3"/>
    </row>
    <row r="30" spans="1:41" ht="14.25" customHeight="1" x14ac:dyDescent="0.25">
      <c r="A30" s="12"/>
      <c r="B30" s="7"/>
      <c r="C30" s="116" t="s">
        <v>1</v>
      </c>
      <c r="D30" s="117"/>
      <c r="E30" s="122" t="s">
        <v>12</v>
      </c>
      <c r="F30" s="123"/>
      <c r="G30" s="123"/>
      <c r="H30" s="123"/>
      <c r="I30" s="123"/>
      <c r="J30" s="124"/>
      <c r="K30" s="7"/>
      <c r="L30" s="7"/>
      <c r="N30" s="43"/>
      <c r="O30" s="43"/>
      <c r="P30" s="43"/>
      <c r="Q30" s="43"/>
      <c r="R30" s="43"/>
      <c r="S30" s="43"/>
      <c r="T30" s="43"/>
      <c r="U30" s="43"/>
      <c r="V30" s="13"/>
      <c r="W30" s="3"/>
      <c r="X30" s="3"/>
      <c r="Y30" s="3"/>
      <c r="Z30" s="3"/>
      <c r="AA30" s="3"/>
      <c r="AB30" s="3"/>
      <c r="AC30" s="3"/>
      <c r="AD30" s="3"/>
    </row>
    <row r="31" spans="1:41" ht="14.25" customHeight="1" x14ac:dyDescent="0.25">
      <c r="A31" s="12"/>
      <c r="B31" s="7"/>
      <c r="C31" s="118"/>
      <c r="D31" s="119"/>
      <c r="E31" s="125"/>
      <c r="F31" s="126"/>
      <c r="G31" s="126"/>
      <c r="H31" s="126"/>
      <c r="I31" s="126"/>
      <c r="J31" s="127"/>
      <c r="K31" s="7"/>
      <c r="L31" s="7"/>
      <c r="M31" s="7"/>
      <c r="N31" s="44"/>
      <c r="U31" s="44"/>
      <c r="V31" s="13"/>
      <c r="W31" s="3"/>
      <c r="X31" s="3"/>
      <c r="Y31" s="3"/>
      <c r="Z31" s="3"/>
      <c r="AA31" s="3"/>
      <c r="AB31" s="3"/>
      <c r="AC31" s="3"/>
      <c r="AD31" s="3"/>
    </row>
    <row r="32" spans="1:41" ht="15" customHeight="1" thickBot="1" x14ac:dyDescent="0.3">
      <c r="A32" s="12"/>
      <c r="B32" s="7"/>
      <c r="C32" s="120"/>
      <c r="D32" s="121"/>
      <c r="E32" s="128"/>
      <c r="F32" s="129"/>
      <c r="G32" s="129"/>
      <c r="H32" s="129"/>
      <c r="I32" s="129"/>
      <c r="J32" s="130"/>
      <c r="K32" s="7"/>
      <c r="L32" s="7"/>
      <c r="M32" s="7"/>
      <c r="N32" s="44"/>
      <c r="U32" s="44"/>
      <c r="V32" s="13"/>
      <c r="W32" s="3"/>
      <c r="X32" s="3"/>
      <c r="Y32" s="3"/>
      <c r="Z32" s="3"/>
      <c r="AA32" s="3"/>
      <c r="AB32" s="3"/>
      <c r="AC32" s="3"/>
      <c r="AD32" s="3"/>
    </row>
    <row r="33" spans="1:63" ht="14.25" customHeight="1" x14ac:dyDescent="0.25">
      <c r="A33" s="12"/>
      <c r="B33" s="7"/>
      <c r="C33" s="116" t="s">
        <v>15</v>
      </c>
      <c r="D33" s="117"/>
      <c r="E33" s="122" t="s">
        <v>12</v>
      </c>
      <c r="F33" s="123"/>
      <c r="G33" s="123"/>
      <c r="H33" s="123"/>
      <c r="I33" s="123"/>
      <c r="J33" s="124"/>
      <c r="K33" s="7"/>
      <c r="L33" s="7"/>
      <c r="M33" s="7"/>
      <c r="N33" s="44"/>
      <c r="U33" s="44"/>
      <c r="V33" s="13"/>
      <c r="W33" s="3"/>
      <c r="X33" s="3"/>
      <c r="Y33" s="3"/>
      <c r="Z33" s="3"/>
      <c r="AA33" s="3"/>
      <c r="AB33" s="3"/>
      <c r="AC33" s="3"/>
      <c r="AD33" s="3"/>
    </row>
    <row r="34" spans="1:63" ht="14.25" customHeight="1" x14ac:dyDescent="0.25">
      <c r="A34" s="12"/>
      <c r="B34" s="7"/>
      <c r="C34" s="118"/>
      <c r="D34" s="119"/>
      <c r="E34" s="125"/>
      <c r="F34" s="126"/>
      <c r="G34" s="126"/>
      <c r="H34" s="126"/>
      <c r="I34" s="126"/>
      <c r="J34" s="127"/>
      <c r="K34" s="7"/>
      <c r="L34" s="7"/>
      <c r="M34" s="7"/>
      <c r="N34" s="7"/>
      <c r="O34" s="7"/>
      <c r="P34" s="7"/>
      <c r="Q34" s="7"/>
      <c r="R34" s="7"/>
      <c r="S34" s="7"/>
      <c r="T34" s="7"/>
      <c r="U34" s="7"/>
      <c r="V34" s="13"/>
      <c r="W34" s="3"/>
      <c r="X34" s="3"/>
      <c r="Y34" s="3"/>
      <c r="Z34" s="3"/>
      <c r="AA34" s="3"/>
      <c r="AB34" s="3"/>
      <c r="AC34" s="3"/>
      <c r="AD34" s="3"/>
    </row>
    <row r="35" spans="1:63" ht="15" customHeight="1" thickBot="1" x14ac:dyDescent="0.3">
      <c r="A35" s="12"/>
      <c r="B35" s="7"/>
      <c r="C35" s="120"/>
      <c r="D35" s="121"/>
      <c r="E35" s="128"/>
      <c r="F35" s="129"/>
      <c r="G35" s="129"/>
      <c r="H35" s="129"/>
      <c r="I35" s="129"/>
      <c r="J35" s="130"/>
      <c r="K35" s="7"/>
      <c r="L35" s="7"/>
      <c r="M35" s="7"/>
      <c r="N35" s="7"/>
      <c r="O35" s="7"/>
      <c r="P35" s="7"/>
      <c r="Q35" s="7"/>
      <c r="R35" s="7"/>
      <c r="S35" s="7"/>
      <c r="T35" s="7"/>
      <c r="U35" s="7"/>
      <c r="V35" s="13"/>
      <c r="W35" s="3"/>
      <c r="X35" s="3"/>
      <c r="Y35" s="3"/>
      <c r="Z35" s="3"/>
      <c r="AA35" s="3"/>
      <c r="AB35" s="3"/>
      <c r="AC35" s="3"/>
      <c r="AD35" s="3"/>
    </row>
    <row r="36" spans="1:63" ht="15" thickBot="1" x14ac:dyDescent="0.3">
      <c r="A36" s="18"/>
      <c r="B36" s="19"/>
      <c r="C36" s="19"/>
      <c r="D36" s="19"/>
      <c r="E36" s="19"/>
      <c r="F36" s="19"/>
      <c r="G36" s="19"/>
      <c r="H36" s="19"/>
      <c r="I36" s="19"/>
      <c r="J36" s="19"/>
      <c r="K36" s="19"/>
      <c r="L36" s="19"/>
      <c r="M36" s="19"/>
      <c r="N36" s="19"/>
      <c r="O36" s="19"/>
      <c r="P36" s="19"/>
      <c r="Q36" s="19"/>
      <c r="R36" s="19"/>
      <c r="S36" s="19"/>
      <c r="T36" s="19"/>
      <c r="U36" s="19"/>
      <c r="V36" s="20"/>
      <c r="W36" s="3"/>
      <c r="X36" s="3"/>
      <c r="Y36" s="3"/>
      <c r="Z36" s="3"/>
      <c r="AA36" s="3"/>
      <c r="AB36" s="3"/>
      <c r="AC36" s="3"/>
      <c r="AD36" s="3"/>
    </row>
    <row r="37" spans="1:63"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5"/>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row>
    <row r="38" spans="1:63"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5"/>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row>
    <row r="39" spans="1:63"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5"/>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row>
    <row r="40" spans="1:63"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5"/>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row>
    <row r="41" spans="1:63"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5"/>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row>
    <row r="42" spans="1:63"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5"/>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row>
    <row r="43" spans="1:63"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5"/>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row>
    <row r="44" spans="1:63"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5"/>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row>
    <row r="45" spans="1:63"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5"/>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row>
    <row r="46" spans="1:63"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5"/>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row>
    <row r="47" spans="1:63"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5"/>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row>
    <row r="48" spans="1:63"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5"/>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row>
    <row r="49" spans="1:63"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5"/>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row>
    <row r="50" spans="1:63"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5"/>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row>
    <row r="51" spans="1:63"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5"/>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row>
    <row r="52" spans="1:63"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5"/>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row>
    <row r="53" spans="1:63"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5"/>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row>
    <row r="54" spans="1:63"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5"/>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5"/>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row>
    <row r="56" spans="1:63"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5"/>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row>
    <row r="57" spans="1:63"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5"/>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row>
    <row r="58" spans="1:63"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5"/>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row>
    <row r="59" spans="1:63"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5"/>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row>
    <row r="60" spans="1:63"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5"/>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row>
    <row r="61" spans="1:63"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5"/>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row>
    <row r="62" spans="1:63"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5"/>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row>
    <row r="63" spans="1:63"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5"/>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row>
    <row r="64" spans="1:63"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5"/>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row>
    <row r="65" spans="1:63"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5"/>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row>
    <row r="66" spans="1:63"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5"/>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row>
    <row r="67" spans="1:63"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5"/>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row>
    <row r="68" spans="1:63"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5"/>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row>
    <row r="69" spans="1:63"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5"/>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row>
    <row r="70" spans="1:63"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5"/>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row>
    <row r="71" spans="1:63"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5"/>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row>
    <row r="72" spans="1:63"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5"/>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3"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5"/>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row>
    <row r="74" spans="1:63"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5"/>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row>
    <row r="75" spans="1:63"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5"/>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row>
    <row r="76" spans="1:63"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5"/>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row>
    <row r="77" spans="1:63"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5"/>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row>
    <row r="78" spans="1:63"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5"/>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row>
    <row r="79" spans="1:63"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5"/>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row>
    <row r="80" spans="1:63"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5"/>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row>
    <row r="81" spans="1:63"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5"/>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row>
    <row r="82" spans="1:63"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5"/>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row>
    <row r="83" spans="1:63"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5"/>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row>
    <row r="84" spans="1:63"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5"/>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row>
    <row r="85" spans="1:63"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5"/>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row>
    <row r="86" spans="1:63"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5"/>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row>
    <row r="87" spans="1:63"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5"/>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row>
    <row r="88" spans="1:63"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5"/>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row>
    <row r="89" spans="1:63"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5"/>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row>
    <row r="90" spans="1:63"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5"/>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row>
    <row r="91" spans="1:63"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5"/>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row>
    <row r="92" spans="1:63"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5"/>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row>
    <row r="93" spans="1:63"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5"/>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row>
    <row r="94" spans="1:63"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5"/>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row>
    <row r="95" spans="1:63"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5"/>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row>
    <row r="96" spans="1:63"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5"/>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row>
    <row r="97" spans="1:63"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5"/>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row>
    <row r="98" spans="1:63"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5"/>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row>
    <row r="99" spans="1:63"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5"/>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row>
    <row r="100" spans="1:63"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5"/>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row>
    <row r="101" spans="1:63"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5"/>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row>
    <row r="102" spans="1:63"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5"/>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row>
    <row r="103" spans="1:63"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5"/>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row>
    <row r="104" spans="1:63"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5"/>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row>
    <row r="105" spans="1:63"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5"/>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row>
    <row r="106" spans="1:63"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5"/>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row>
    <row r="107" spans="1:63"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5"/>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row>
    <row r="108" spans="1:63"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5"/>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row>
    <row r="109" spans="1:63"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5"/>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row>
    <row r="110" spans="1:63"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5"/>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row>
    <row r="111" spans="1:63"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5"/>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row>
    <row r="112" spans="1:63"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5"/>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row>
    <row r="113" spans="1:63"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5"/>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row>
    <row r="114" spans="1:63"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5"/>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row>
    <row r="115" spans="1:63"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5"/>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row>
    <row r="116" spans="1:63"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5"/>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row>
    <row r="117" spans="1:63"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5"/>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row>
    <row r="118" spans="1:63"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5"/>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row>
    <row r="119" spans="1:63"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5"/>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row>
    <row r="120" spans="1:63"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5"/>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row>
    <row r="121" spans="1:63"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5"/>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row>
    <row r="122" spans="1:63"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5"/>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row>
    <row r="123" spans="1:63"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5"/>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row>
    <row r="124" spans="1:63"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5"/>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row>
    <row r="125" spans="1:63"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5"/>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row>
    <row r="126" spans="1:63"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5"/>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row>
    <row r="127" spans="1:63"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5"/>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row>
    <row r="128" spans="1:63"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5"/>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row>
    <row r="129" spans="1:63"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5"/>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row>
    <row r="130" spans="1:63"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5"/>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row>
    <row r="131" spans="1:63"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5"/>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row>
    <row r="132" spans="1:63"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5"/>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row>
    <row r="133" spans="1:63"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5"/>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row>
    <row r="134" spans="1:63"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5"/>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row>
    <row r="135" spans="1:63"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5"/>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row>
    <row r="136" spans="1:63"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5"/>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row>
    <row r="137" spans="1:63"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5"/>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row>
    <row r="138" spans="1:63"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5"/>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row>
    <row r="139" spans="1:63"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5"/>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row>
    <row r="140" spans="1:63"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5"/>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row>
    <row r="141" spans="1:63"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5"/>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row>
    <row r="142" spans="1:63"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5"/>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row>
    <row r="143" spans="1:63"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5"/>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row>
    <row r="144" spans="1:63"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5"/>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row>
    <row r="145" spans="1:63"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5"/>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row>
    <row r="146" spans="1:63"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5"/>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row>
    <row r="147" spans="1:63"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5"/>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row>
    <row r="148" spans="1:63"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5"/>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row>
    <row r="149" spans="1:63"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5"/>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row>
    <row r="150" spans="1:63"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5"/>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row>
    <row r="151" spans="1:63"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5"/>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row>
    <row r="152" spans="1:63"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5"/>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row>
    <row r="153" spans="1:63"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5"/>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row>
    <row r="154" spans="1:63"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5"/>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row>
    <row r="155" spans="1:63"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5"/>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row>
    <row r="156" spans="1:63"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5"/>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5"/>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row>
    <row r="158" spans="1:63"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5"/>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row>
    <row r="159" spans="1:63"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5"/>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row>
    <row r="160" spans="1:63"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5"/>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row>
    <row r="161" spans="1:63"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5"/>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row>
    <row r="162" spans="1:63"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5"/>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row>
    <row r="163" spans="1:63"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5"/>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row>
    <row r="164" spans="1:63"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5"/>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row>
    <row r="165" spans="1:63"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5"/>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row>
    <row r="166" spans="1:63"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5"/>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row>
    <row r="167" spans="1:63"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5"/>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row>
    <row r="168" spans="1:63"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5"/>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row>
    <row r="169" spans="1:63"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5"/>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row>
    <row r="170" spans="1:63"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5"/>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row>
    <row r="171" spans="1:63"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5"/>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row>
    <row r="172" spans="1:63"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5"/>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row>
    <row r="173" spans="1:63"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5"/>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row>
    <row r="174" spans="1:63"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5"/>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row>
    <row r="175" spans="1:63"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5"/>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5"/>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row>
    <row r="177" spans="1:63"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5"/>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row>
    <row r="178" spans="1:63"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5"/>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row>
    <row r="179" spans="1:63"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5"/>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row>
    <row r="180" spans="1:63"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5"/>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row>
    <row r="181" spans="1:63"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5"/>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row>
    <row r="182" spans="1:63"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5"/>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row>
    <row r="183" spans="1:63"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5"/>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row>
    <row r="184" spans="1:63"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5"/>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row>
    <row r="185" spans="1:63"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5"/>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row>
    <row r="186" spans="1:63"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5"/>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row>
    <row r="187" spans="1:63"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5"/>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row>
    <row r="188" spans="1:63"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5"/>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row>
    <row r="189" spans="1:63"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5"/>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row>
    <row r="190" spans="1:63"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5"/>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row>
    <row r="191" spans="1:63"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5"/>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row>
    <row r="192" spans="1:63"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5"/>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row>
    <row r="193" spans="1:63"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5"/>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row>
    <row r="194" spans="1:63"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5"/>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row>
    <row r="195" spans="1:63"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5"/>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row>
    <row r="196" spans="1:63"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5"/>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row>
    <row r="197" spans="1:63"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5"/>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row>
    <row r="198" spans="1:63"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5"/>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row>
    <row r="199" spans="1:63"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5"/>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row>
    <row r="200" spans="1:63"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5"/>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row>
    <row r="201" spans="1:63"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5"/>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row>
    <row r="202" spans="1:63"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5"/>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row>
    <row r="203" spans="1:63"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5"/>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row>
    <row r="204" spans="1:63"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5"/>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row>
    <row r="205" spans="1:63"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5"/>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row>
    <row r="206" spans="1:63"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5"/>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row>
    <row r="207" spans="1:63"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5"/>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row>
    <row r="208" spans="1:63"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5"/>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row>
    <row r="209" spans="1:63"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5"/>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row>
    <row r="210" spans="1:63"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5"/>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row>
    <row r="211" spans="1:63"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5"/>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row>
    <row r="212" spans="1:63"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5"/>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row>
    <row r="213" spans="1:63"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5"/>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row>
    <row r="214" spans="1:63"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5"/>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row>
    <row r="215" spans="1:63"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5"/>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row>
    <row r="216" spans="1:63"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5"/>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row>
    <row r="217" spans="1:63"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5"/>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row>
    <row r="218" spans="1:63"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5"/>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row>
    <row r="219" spans="1:63"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5"/>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row>
    <row r="220" spans="1:63"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5"/>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row>
    <row r="221" spans="1:63"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5"/>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row>
    <row r="222" spans="1:63"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5"/>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row>
    <row r="223" spans="1:63"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5"/>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row>
    <row r="224" spans="1:63"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5"/>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row>
    <row r="225" spans="1:63"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5"/>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row>
    <row r="226" spans="1:63"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5"/>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row>
    <row r="227" spans="1:63"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5"/>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row>
    <row r="228" spans="1:63"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5"/>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row>
    <row r="229" spans="1:63"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5"/>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row>
    <row r="230" spans="1:63"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5"/>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row>
    <row r="231" spans="1:63"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5"/>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row>
    <row r="232" spans="1:63"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5"/>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row>
    <row r="233" spans="1:63"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5"/>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row>
    <row r="234" spans="1:63"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5"/>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row>
    <row r="235" spans="1:63"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5"/>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row>
    <row r="236" spans="1:63"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5"/>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row>
    <row r="237" spans="1:63"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5"/>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row>
    <row r="238" spans="1:63"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5"/>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row>
    <row r="239" spans="1:63"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5"/>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row>
    <row r="240" spans="1:63"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5"/>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row>
    <row r="241" spans="1:63"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5"/>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row>
    <row r="242" spans="1:63"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5"/>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row>
    <row r="243" spans="1:63"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5"/>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row>
    <row r="244" spans="1:63"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5"/>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row>
    <row r="245" spans="1:63"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5"/>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row>
    <row r="246" spans="1:63"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5"/>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row>
    <row r="247" spans="1:63"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5"/>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row>
    <row r="248" spans="1:63"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5"/>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row>
    <row r="249" spans="1:63"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5"/>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row>
    <row r="250" spans="1:63"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5"/>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row>
    <row r="251" spans="1:63"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5"/>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row>
    <row r="252" spans="1:63"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5"/>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row>
    <row r="253" spans="1:63"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5"/>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row>
    <row r="254" spans="1:63"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5"/>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row>
    <row r="255" spans="1:63"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5"/>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row>
    <row r="256" spans="1:63"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5"/>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row>
    <row r="257" spans="1:63"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5"/>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row>
    <row r="258" spans="1:63"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5"/>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row>
    <row r="259" spans="1:63"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5"/>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row>
    <row r="260" spans="1:63"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5"/>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row>
    <row r="261" spans="1:63"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5"/>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row>
    <row r="262" spans="1:63"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5"/>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row>
    <row r="263" spans="1:63"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5"/>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row>
    <row r="264" spans="1:63"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5"/>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row>
    <row r="265" spans="1:63"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5"/>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row>
    <row r="266" spans="1:63"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5"/>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row>
    <row r="267" spans="1:63"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5"/>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row>
    <row r="268" spans="1:63"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5"/>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row>
    <row r="269" spans="1:63"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5"/>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row>
    <row r="270" spans="1:63"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5"/>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row>
    <row r="271" spans="1:63"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5"/>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row>
    <row r="272" spans="1:63"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5"/>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row>
    <row r="273" spans="1:63"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5"/>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row>
    <row r="274" spans="1:63"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5"/>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row>
    <row r="275" spans="1:63"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5"/>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row>
    <row r="276" spans="1:63"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5"/>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row>
    <row r="277" spans="1:63"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5"/>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row>
    <row r="278" spans="1:63"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5"/>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row>
    <row r="279" spans="1:63"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5"/>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row>
    <row r="280" spans="1:63"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5"/>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row>
    <row r="281" spans="1:63"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5"/>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row>
    <row r="282" spans="1:63"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5"/>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row>
    <row r="283" spans="1:63"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5"/>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row>
    <row r="284" spans="1:63"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5"/>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row>
    <row r="285" spans="1:63"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5"/>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row>
    <row r="286" spans="1:63"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5"/>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row>
    <row r="287" spans="1:63"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5"/>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row>
    <row r="288" spans="1:63"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5"/>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row>
    <row r="289" spans="1:63"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5"/>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row>
    <row r="290" spans="1:63"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5"/>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row>
    <row r="291" spans="1:63"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5"/>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row>
    <row r="292" spans="1:63"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5"/>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row>
    <row r="293" spans="1:63"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5"/>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row>
    <row r="294" spans="1:63"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5"/>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row>
    <row r="295" spans="1:63"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5"/>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row>
    <row r="296" spans="1:63"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5"/>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row>
    <row r="297" spans="1:63"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5"/>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row>
    <row r="298" spans="1:63"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5"/>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row>
    <row r="299" spans="1:63"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5"/>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row>
    <row r="300" spans="1:63"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5"/>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row>
    <row r="301" spans="1:63"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5"/>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row>
    <row r="302" spans="1:63"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5"/>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row>
    <row r="303" spans="1:63"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5"/>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row>
    <row r="304" spans="1:63"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5"/>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row>
    <row r="305" spans="1:63"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5"/>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row>
    <row r="306" spans="1:63"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5"/>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row>
    <row r="307" spans="1:63"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5"/>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row>
    <row r="308" spans="1:63"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5"/>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row>
    <row r="309" spans="1:63"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5"/>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row>
    <row r="310" spans="1:63"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5"/>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row>
    <row r="311" spans="1:63"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5"/>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row>
    <row r="312" spans="1:63"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5"/>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row>
    <row r="313" spans="1:63"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5"/>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row>
    <row r="314" spans="1:63"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5"/>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row>
    <row r="315" spans="1:63"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5"/>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row>
    <row r="316" spans="1:63"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5"/>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row>
    <row r="317" spans="1:63"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5"/>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row>
    <row r="318" spans="1:63"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5"/>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row>
    <row r="319" spans="1:63"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5"/>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row>
    <row r="320" spans="1:63"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5"/>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row>
    <row r="321" spans="1:63"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5"/>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row>
    <row r="322" spans="1:63"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5"/>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row>
    <row r="323" spans="1:63"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5"/>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row>
    <row r="324" spans="1:63"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5"/>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row>
    <row r="325" spans="1:63"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5"/>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row>
    <row r="326" spans="1:63"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5"/>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row>
    <row r="327" spans="1:63"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5"/>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row>
    <row r="328" spans="1:63"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5"/>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row>
    <row r="329" spans="1:63"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5"/>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row>
    <row r="330" spans="1:63"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5"/>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row>
    <row r="331" spans="1:63"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5"/>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row>
    <row r="332" spans="1:63"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5"/>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row>
    <row r="333" spans="1:63"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5"/>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row>
    <row r="334" spans="1:63"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5"/>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row>
    <row r="335" spans="1:63"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5"/>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row>
    <row r="336" spans="1:63"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5"/>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row>
    <row r="337" spans="1:63"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5"/>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row>
    <row r="338" spans="1:63"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5"/>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row>
    <row r="339" spans="1:63"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5"/>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row>
    <row r="340" spans="1:63"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5"/>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row>
    <row r="341" spans="1:63"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5"/>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row>
    <row r="342" spans="1:63"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5"/>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row>
    <row r="343" spans="1:63"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5"/>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row>
    <row r="344" spans="1:63"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5"/>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row>
    <row r="345" spans="1:63"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5"/>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row>
    <row r="346" spans="1:63"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5"/>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row>
    <row r="347" spans="1:63"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5"/>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row>
    <row r="348" spans="1:63"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5"/>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row>
    <row r="349" spans="1:63"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5"/>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row>
    <row r="350" spans="1:63"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5"/>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row>
    <row r="351" spans="1:63"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5"/>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row>
    <row r="352" spans="1:63"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5"/>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row>
    <row r="353" spans="1:63"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5"/>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row>
    <row r="354" spans="1:63"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5"/>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row>
    <row r="355" spans="1:63"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5"/>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row>
    <row r="356" spans="1:63"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5"/>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row>
    <row r="357" spans="1:63"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5"/>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row>
    <row r="358" spans="1:63"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5"/>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row>
    <row r="359" spans="1:63"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5"/>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row>
    <row r="360" spans="1:63"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5"/>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row>
    <row r="361" spans="1:63"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5"/>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row>
    <row r="362" spans="1:63"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5"/>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row>
    <row r="363" spans="1:63"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5"/>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row>
    <row r="364" spans="1:63"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5"/>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row>
    <row r="365" spans="1:63"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5"/>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row>
    <row r="366" spans="1:63"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5"/>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row>
    <row r="367" spans="1:63"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5"/>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row>
    <row r="368" spans="1:63"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5"/>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row>
    <row r="369" spans="1:63"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5"/>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row>
    <row r="370" spans="1:63"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5"/>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row>
    <row r="371" spans="1:63"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5"/>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row>
    <row r="372" spans="1:63"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5"/>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row>
    <row r="373" spans="1:63"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5"/>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row>
    <row r="374" spans="1:63"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5"/>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row>
    <row r="375" spans="1:63"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5"/>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row>
    <row r="376" spans="1:63"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5"/>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row>
    <row r="377" spans="1:63"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5"/>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row>
    <row r="378" spans="1:63"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5"/>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row>
    <row r="379" spans="1:63"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5"/>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row>
    <row r="380" spans="1:63"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5"/>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row>
    <row r="381" spans="1:63"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5"/>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row>
    <row r="382" spans="1:63"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5"/>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row>
    <row r="383" spans="1:63"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5"/>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row>
    <row r="384" spans="1:63"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5"/>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row>
    <row r="385" spans="1:63"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5"/>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row>
    <row r="386" spans="1:63"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5"/>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row>
    <row r="387" spans="1:63"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5"/>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row>
    <row r="388" spans="1:63"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5"/>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row>
    <row r="389" spans="1:63"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5"/>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row>
    <row r="390" spans="1:63"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5"/>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row>
    <row r="391" spans="1:63"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5"/>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row>
    <row r="392" spans="1:63"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5"/>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row>
    <row r="393" spans="1:63"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5"/>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row>
    <row r="394" spans="1:63"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5"/>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row>
    <row r="395" spans="1:63"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5"/>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row>
    <row r="396" spans="1:63"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5"/>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row>
    <row r="397" spans="1:63"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5"/>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row>
    <row r="398" spans="1:63"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5"/>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row>
    <row r="399" spans="1:63"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5"/>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row>
    <row r="400" spans="1:63"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5"/>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row>
    <row r="401" spans="1:63"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5"/>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row>
    <row r="402" spans="1:63"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5"/>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row>
    <row r="403" spans="1:63"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5"/>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row>
    <row r="404" spans="1:63"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5"/>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row>
    <row r="405" spans="1:63"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5"/>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row>
    <row r="406" spans="1:63"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5"/>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row>
    <row r="407" spans="1:63"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5"/>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row>
    <row r="408" spans="1:63"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5"/>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row>
    <row r="409" spans="1:63"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5"/>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row>
    <row r="410" spans="1:63"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5"/>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row>
    <row r="411" spans="1:63"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5"/>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row>
    <row r="412" spans="1:63"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5"/>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row>
    <row r="413" spans="1:63"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5"/>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row>
    <row r="414" spans="1:63"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5"/>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row>
    <row r="415" spans="1:63"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5"/>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row>
    <row r="416" spans="1:63"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5"/>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row>
    <row r="417" spans="1:63"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5"/>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row>
    <row r="418" spans="1:63"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5"/>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row>
    <row r="419" spans="1:63"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5"/>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row>
    <row r="420" spans="1:63"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5"/>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row>
    <row r="421" spans="1:63"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5"/>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row>
    <row r="422" spans="1:63"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5"/>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row>
    <row r="423" spans="1:63"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5"/>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row>
    <row r="424" spans="1:63"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5"/>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row>
    <row r="425" spans="1:63"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5"/>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row>
    <row r="426" spans="1:63"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5"/>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row>
    <row r="427" spans="1:63"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5"/>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row>
    <row r="428" spans="1:63"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5"/>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row>
    <row r="429" spans="1:63"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5"/>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row>
    <row r="430" spans="1:63"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5"/>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row>
    <row r="431" spans="1:63"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5"/>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row>
    <row r="432" spans="1:63"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5"/>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row>
    <row r="433" spans="1:63"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5"/>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row>
    <row r="434" spans="1:63"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5"/>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row>
    <row r="435" spans="1:63"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5"/>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row>
    <row r="436" spans="1:63"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5"/>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row>
    <row r="437" spans="1:63"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5"/>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row>
    <row r="438" spans="1:63"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5"/>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row>
    <row r="439" spans="1:63"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5"/>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row>
    <row r="440" spans="1:63"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5"/>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row>
    <row r="441" spans="1:63"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5"/>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row>
    <row r="442" spans="1:63"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5"/>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row>
    <row r="443" spans="1:63"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5"/>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row>
    <row r="444" spans="1:63"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5"/>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row>
    <row r="445" spans="1:63"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5"/>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row>
    <row r="446" spans="1:63"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5"/>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row>
    <row r="447" spans="1:63"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5"/>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row>
    <row r="448" spans="1:63"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5"/>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row>
    <row r="449" spans="1:63"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5"/>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row>
    <row r="450" spans="1:63"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5"/>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row>
    <row r="451" spans="1:63"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5"/>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row>
    <row r="452" spans="1:63"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5"/>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row>
    <row r="453" spans="1:63"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5"/>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row>
    <row r="454" spans="1:63"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5"/>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row>
    <row r="455" spans="1:63"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5"/>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row>
    <row r="456" spans="1:63"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5"/>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row>
    <row r="457" spans="1:63"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5"/>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row>
    <row r="458" spans="1:63"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5"/>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row>
    <row r="459" spans="1:63"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5"/>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row>
    <row r="460" spans="1:63"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5"/>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row>
    <row r="461" spans="1:63"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5"/>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row>
    <row r="462" spans="1:63"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5"/>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row>
    <row r="463" spans="1:63"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5"/>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row>
    <row r="464" spans="1:63"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5"/>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row>
    <row r="465" spans="1:63"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5"/>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row>
    <row r="466" spans="1:63"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5"/>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row>
    <row r="467" spans="1:63"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5"/>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row>
    <row r="468" spans="1:63"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5"/>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row>
    <row r="469" spans="1:63"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5"/>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row>
    <row r="470" spans="1:63"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5"/>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row>
    <row r="471" spans="1:63"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5"/>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row>
    <row r="472" spans="1:63"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5"/>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row>
    <row r="473" spans="1:63"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5"/>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row>
    <row r="474" spans="1:63"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5"/>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row>
    <row r="475" spans="1:63"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5"/>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row>
    <row r="476" spans="1:63"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5"/>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row>
    <row r="477" spans="1:63"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5"/>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row>
    <row r="478" spans="1:63"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5"/>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row>
    <row r="479" spans="1:63"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5"/>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row>
    <row r="480" spans="1:63"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5"/>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row>
    <row r="481" spans="1:63"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5"/>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row>
    <row r="482" spans="1:63"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5"/>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row>
    <row r="483" spans="1:63"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5"/>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row>
    <row r="484" spans="1:63"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5"/>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row>
    <row r="485" spans="1:63"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5"/>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row>
    <row r="486" spans="1:63"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5"/>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row>
    <row r="487" spans="1:63"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5"/>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row>
    <row r="488" spans="1:63"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5"/>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row>
    <row r="489" spans="1:63"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5"/>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row>
    <row r="490" spans="1:63"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5"/>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row>
    <row r="491" spans="1:63"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5"/>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row>
    <row r="492" spans="1:63"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5"/>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row>
    <row r="493" spans="1:63"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5"/>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row>
    <row r="494" spans="1:63"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5"/>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row>
    <row r="495" spans="1:63"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5"/>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row>
    <row r="496" spans="1:63"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5"/>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row>
    <row r="497" spans="1:63"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5"/>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row>
    <row r="498" spans="1:63"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5"/>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row>
    <row r="499" spans="1:63"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5"/>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row>
    <row r="500" spans="1:63"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5"/>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row>
    <row r="501" spans="1:63"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5"/>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row>
    <row r="502" spans="1:63"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5"/>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row>
    <row r="503" spans="1:63"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5"/>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row>
    <row r="504" spans="1:63"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5"/>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row>
    <row r="505" spans="1:63"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5"/>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row>
    <row r="506" spans="1:63"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5"/>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row>
    <row r="507" spans="1:63"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5"/>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row>
    <row r="508" spans="1:63"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5"/>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row>
    <row r="509" spans="1:63"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5"/>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row>
    <row r="510" spans="1:63"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5"/>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row>
    <row r="511" spans="1:63"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5"/>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row>
  </sheetData>
  <mergeCells count="31">
    <mergeCell ref="W1:AD5"/>
    <mergeCell ref="O24:T26"/>
    <mergeCell ref="K20:U20"/>
    <mergeCell ref="C33:D35"/>
    <mergeCell ref="E24:J26"/>
    <mergeCell ref="E27:J29"/>
    <mergeCell ref="E30:J32"/>
    <mergeCell ref="E33:J35"/>
    <mergeCell ref="B5:U5"/>
    <mergeCell ref="B22:I22"/>
    <mergeCell ref="C24:D26"/>
    <mergeCell ref="C27:D29"/>
    <mergeCell ref="C30:D32"/>
    <mergeCell ref="K7:U7"/>
    <mergeCell ref="B2:U4"/>
    <mergeCell ref="N9:R10"/>
    <mergeCell ref="T15:U16"/>
    <mergeCell ref="K17:L18"/>
    <mergeCell ref="N17:O18"/>
    <mergeCell ref="Q17:R18"/>
    <mergeCell ref="T17:U18"/>
    <mergeCell ref="C15:H15"/>
    <mergeCell ref="C17:G18"/>
    <mergeCell ref="K15:L16"/>
    <mergeCell ref="N15:O16"/>
    <mergeCell ref="Q15:R16"/>
    <mergeCell ref="B7:I7"/>
    <mergeCell ref="C8:H8"/>
    <mergeCell ref="K13:U13"/>
    <mergeCell ref="C9:H9"/>
    <mergeCell ref="C10:G11"/>
  </mergeCells>
  <hyperlinks>
    <hyperlink ref="O24:T26" location="'My Dashboard'!A1" display="Get Your Cash Application Savings" xr:uid="{D6681522-4FFB-4955-99F7-B0D59F68F440}"/>
  </hyperlink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95B2D1E-36C8-40B3-BAD6-A14CAB7612FE}">
          <x14:formula1>
            <xm:f>'Picklists &amp; Lookups'!$A$2:$A$5</xm:f>
          </x14:formula1>
          <xm:sqref>E24:J26</xm:sqref>
        </x14:dataValidation>
        <x14:dataValidation type="list" allowBlank="1" showInputMessage="1" showErrorMessage="1" xr:uid="{B776BC59-8A36-40FD-AC03-E187CF83546B}">
          <x14:formula1>
            <xm:f>'Picklists &amp; Lookups'!$A$3:$A$5</xm:f>
          </x14:formula1>
          <xm:sqref>E27:J35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365B1-2C8E-4CB8-B877-40905FEB2E0C}">
  <sheetPr>
    <tabColor theme="5" tint="0.59999389629810485"/>
  </sheetPr>
  <dimension ref="A1:W41"/>
  <sheetViews>
    <sheetView showGridLines="0" zoomScaleNormal="100" workbookViewId="0">
      <selection activeCell="K29" sqref="K29:M35"/>
    </sheetView>
  </sheetViews>
  <sheetFormatPr defaultRowHeight="14.25" x14ac:dyDescent="0.2"/>
  <cols>
    <col min="1" max="1" width="9.140625" style="48"/>
    <col min="2" max="2" width="9.140625" style="48" customWidth="1"/>
    <col min="3" max="5" width="9.140625" style="49"/>
    <col min="6" max="6" width="10.28515625" style="49" bestFit="1" customWidth="1"/>
    <col min="7" max="17" width="9.140625" style="49"/>
    <col min="18" max="18" width="9.140625" style="49" customWidth="1"/>
    <col min="19" max="20" width="9.140625" style="49"/>
    <col min="21" max="21" width="9.140625" style="54"/>
    <col min="22" max="16384" width="9.140625" style="50"/>
  </cols>
  <sheetData>
    <row r="1" spans="1:23" s="51" customFormat="1" x14ac:dyDescent="0.2">
      <c r="A1" s="73"/>
      <c r="B1" s="48"/>
      <c r="C1" s="52"/>
      <c r="D1" s="52"/>
      <c r="E1" s="52"/>
      <c r="F1" s="52"/>
      <c r="G1" s="52"/>
      <c r="H1" s="52"/>
      <c r="I1" s="52"/>
      <c r="J1" s="52"/>
      <c r="K1" s="52"/>
      <c r="L1" s="52"/>
      <c r="M1" s="52"/>
      <c r="N1" s="52"/>
      <c r="O1" s="52"/>
      <c r="P1" s="52"/>
      <c r="Q1" s="52"/>
      <c r="R1" s="52"/>
      <c r="S1" s="52"/>
      <c r="T1" s="52"/>
      <c r="U1" s="49"/>
    </row>
    <row r="2" spans="1:23" s="51" customFormat="1" x14ac:dyDescent="0.2">
      <c r="A2" s="48"/>
      <c r="B2" s="48"/>
      <c r="C2" s="52"/>
      <c r="D2" s="52"/>
      <c r="E2" s="52"/>
      <c r="F2" s="52"/>
      <c r="G2" s="53"/>
      <c r="H2" s="53"/>
      <c r="I2" s="139" t="s">
        <v>28</v>
      </c>
      <c r="J2" s="139"/>
      <c r="K2" s="140" t="s">
        <v>31</v>
      </c>
      <c r="L2" s="140"/>
      <c r="M2" s="141"/>
      <c r="N2" s="141"/>
      <c r="O2" s="52"/>
      <c r="P2" s="52"/>
      <c r="Q2" s="52"/>
      <c r="R2" s="52"/>
      <c r="S2" s="52"/>
      <c r="T2" s="52"/>
      <c r="U2" s="49"/>
    </row>
    <row r="3" spans="1:23" s="51" customFormat="1" x14ac:dyDescent="0.2">
      <c r="A3" s="48"/>
      <c r="B3" s="48"/>
      <c r="C3" s="52"/>
      <c r="D3" s="52"/>
      <c r="E3" s="52"/>
      <c r="F3" s="52"/>
      <c r="G3" s="53"/>
      <c r="H3" s="53"/>
      <c r="I3" s="53"/>
      <c r="J3" s="52"/>
      <c r="K3" s="52"/>
      <c r="L3" s="52"/>
      <c r="M3" s="52"/>
      <c r="N3" s="52"/>
      <c r="O3" s="52"/>
      <c r="P3" s="52"/>
      <c r="Q3" s="52"/>
      <c r="R3" s="52"/>
      <c r="S3" s="52"/>
      <c r="T3" s="52"/>
      <c r="U3" s="49"/>
    </row>
    <row r="4" spans="1:23" x14ac:dyDescent="0.2">
      <c r="C4" s="54"/>
      <c r="D4" s="54"/>
      <c r="E4" s="54"/>
      <c r="F4" s="54"/>
      <c r="G4" s="54"/>
      <c r="H4" s="54"/>
      <c r="I4" s="54"/>
      <c r="J4" s="54"/>
      <c r="K4" s="54"/>
      <c r="L4" s="54"/>
      <c r="M4" s="54"/>
      <c r="N4" s="54"/>
      <c r="O4" s="54"/>
      <c r="P4" s="54"/>
      <c r="Q4" s="54"/>
      <c r="R4" s="54"/>
      <c r="S4" s="54"/>
      <c r="T4" s="54"/>
    </row>
    <row r="5" spans="1:23" x14ac:dyDescent="0.2">
      <c r="C5" s="54"/>
      <c r="D5" s="54"/>
      <c r="E5" s="54"/>
      <c r="F5" s="54"/>
      <c r="G5" s="54"/>
      <c r="H5" s="54"/>
      <c r="I5" s="54"/>
      <c r="J5" s="54"/>
      <c r="K5" s="54"/>
      <c r="L5" s="54"/>
      <c r="M5" s="54"/>
      <c r="N5" s="54"/>
      <c r="O5" s="54"/>
      <c r="P5" s="54"/>
      <c r="Q5" s="54"/>
      <c r="R5" s="54"/>
      <c r="S5" s="54"/>
      <c r="T5" s="54"/>
    </row>
    <row r="6" spans="1:23" ht="18" x14ac:dyDescent="0.25">
      <c r="C6" s="54"/>
      <c r="D6" s="142" t="s">
        <v>32</v>
      </c>
      <c r="E6" s="142"/>
      <c r="F6" s="142"/>
      <c r="G6" s="142"/>
      <c r="H6" s="54"/>
      <c r="I6" s="54"/>
      <c r="J6" s="54"/>
      <c r="K6" s="54"/>
      <c r="L6" s="54"/>
      <c r="M6" s="54"/>
      <c r="N6" s="54"/>
      <c r="O6" s="54"/>
      <c r="P6" s="54"/>
      <c r="Q6" s="54"/>
      <c r="R6" s="54"/>
      <c r="S6" s="54"/>
      <c r="T6" s="54"/>
    </row>
    <row r="7" spans="1:23" x14ac:dyDescent="0.2">
      <c r="A7" s="147"/>
      <c r="B7" s="147"/>
      <c r="C7" s="54"/>
      <c r="D7" s="54"/>
      <c r="E7" s="54"/>
      <c r="F7" s="54"/>
      <c r="G7" s="54"/>
      <c r="H7" s="54"/>
      <c r="I7" s="54"/>
      <c r="J7" s="54"/>
      <c r="K7" s="54"/>
      <c r="L7" s="54"/>
      <c r="M7" s="54"/>
      <c r="N7" s="54"/>
      <c r="O7" s="54"/>
      <c r="P7" s="54"/>
      <c r="Q7" s="54"/>
      <c r="R7" s="54"/>
      <c r="S7" s="54"/>
      <c r="T7" s="54"/>
    </row>
    <row r="8" spans="1:23" ht="15" customHeight="1" x14ac:dyDescent="0.2">
      <c r="C8" s="54"/>
      <c r="D8" s="51"/>
      <c r="E8" s="51"/>
      <c r="F8" s="51"/>
      <c r="G8" s="51"/>
      <c r="H8" s="51"/>
      <c r="I8" s="54"/>
      <c r="J8" s="51"/>
      <c r="K8" s="51"/>
      <c r="L8" s="51"/>
      <c r="M8" s="51"/>
      <c r="N8" s="51"/>
      <c r="O8" s="54"/>
      <c r="P8" s="51"/>
      <c r="Q8" s="51"/>
      <c r="R8" s="51"/>
      <c r="S8" s="51"/>
      <c r="T8" s="51"/>
    </row>
    <row r="9" spans="1:23" ht="15" customHeight="1" x14ac:dyDescent="0.2">
      <c r="C9" s="54"/>
      <c r="D9" s="51"/>
      <c r="E9" s="143" t="s">
        <v>33</v>
      </c>
      <c r="F9" s="143"/>
      <c r="G9" s="143"/>
      <c r="H9" s="51"/>
      <c r="I9" s="54"/>
      <c r="J9" s="51"/>
      <c r="K9" s="143" t="s">
        <v>34</v>
      </c>
      <c r="L9" s="143"/>
      <c r="M9" s="143"/>
      <c r="N9" s="51"/>
      <c r="O9" s="54"/>
      <c r="P9" s="143" t="s">
        <v>80</v>
      </c>
      <c r="Q9" s="143"/>
      <c r="R9" s="143"/>
      <c r="S9" s="143"/>
      <c r="T9" s="143"/>
    </row>
    <row r="10" spans="1:23" x14ac:dyDescent="0.2">
      <c r="A10" s="148"/>
      <c r="B10" s="149"/>
      <c r="C10" s="54"/>
      <c r="D10" s="51"/>
      <c r="E10" s="51"/>
      <c r="F10" s="55">
        <f>('My Configuration'!AF8)</f>
        <v>0.63000000000000012</v>
      </c>
      <c r="G10" s="51"/>
      <c r="H10" s="51"/>
      <c r="I10" s="54"/>
      <c r="J10" s="51"/>
      <c r="K10" s="51"/>
      <c r="L10" s="51"/>
      <c r="M10" s="51"/>
      <c r="N10" s="51"/>
      <c r="O10" s="54"/>
      <c r="P10" s="51"/>
      <c r="Q10" s="51"/>
      <c r="R10" s="51"/>
      <c r="S10" s="51"/>
      <c r="T10" s="51"/>
    </row>
    <row r="11" spans="1:23" ht="14.25" customHeight="1" x14ac:dyDescent="0.2">
      <c r="A11" s="149"/>
      <c r="B11" s="149"/>
      <c r="C11" s="54"/>
      <c r="D11" s="51"/>
      <c r="E11" s="51"/>
      <c r="F11" s="51"/>
      <c r="G11" s="51"/>
      <c r="H11" s="51"/>
      <c r="I11" s="54"/>
      <c r="J11" s="51"/>
      <c r="K11" s="161">
        <f>'My Configuration'!AG4</f>
        <v>65</v>
      </c>
      <c r="L11" s="161"/>
      <c r="M11" s="161"/>
      <c r="N11" s="51"/>
      <c r="O11" s="54"/>
      <c r="P11" s="51"/>
      <c r="Q11" s="51"/>
      <c r="R11" s="51"/>
      <c r="S11" s="51"/>
      <c r="T11" s="51"/>
    </row>
    <row r="12" spans="1:23" ht="14.25" customHeight="1" x14ac:dyDescent="0.2">
      <c r="A12" s="149"/>
      <c r="B12" s="149"/>
      <c r="C12" s="54"/>
      <c r="D12" s="51"/>
      <c r="E12" s="153"/>
      <c r="F12" s="153"/>
      <c r="G12" s="153"/>
      <c r="H12" s="51"/>
      <c r="I12" s="54"/>
      <c r="J12" s="51"/>
      <c r="K12" s="161"/>
      <c r="L12" s="161"/>
      <c r="M12" s="161"/>
      <c r="N12" s="51"/>
      <c r="O12" s="54"/>
      <c r="P12" s="51"/>
      <c r="Q12" s="51"/>
      <c r="R12" s="51"/>
      <c r="S12" s="51"/>
      <c r="T12" s="51"/>
    </row>
    <row r="13" spans="1:23" ht="14.25" customHeight="1" x14ac:dyDescent="0.2">
      <c r="A13" s="150" t="s">
        <v>51</v>
      </c>
      <c r="B13" s="150"/>
      <c r="C13" s="54"/>
      <c r="D13" s="51"/>
      <c r="E13" s="153"/>
      <c r="F13" s="153"/>
      <c r="G13" s="153"/>
      <c r="H13" s="51"/>
      <c r="I13" s="54"/>
      <c r="J13" s="51"/>
      <c r="K13" s="161"/>
      <c r="L13" s="161"/>
      <c r="M13" s="161"/>
      <c r="N13" s="51"/>
      <c r="O13" s="54"/>
      <c r="P13" s="51"/>
      <c r="Q13" s="51"/>
      <c r="R13" s="51"/>
      <c r="S13" s="51"/>
      <c r="T13" s="51"/>
    </row>
    <row r="14" spans="1:23" ht="14.25" customHeight="1" x14ac:dyDescent="0.2">
      <c r="A14" s="150"/>
      <c r="B14" s="150"/>
      <c r="C14" s="54"/>
      <c r="D14" s="51"/>
      <c r="E14" s="153"/>
      <c r="F14" s="153"/>
      <c r="G14" s="153"/>
      <c r="H14" s="51"/>
      <c r="I14" s="54"/>
      <c r="J14" s="51"/>
      <c r="K14" s="161"/>
      <c r="L14" s="161"/>
      <c r="M14" s="161"/>
      <c r="N14" s="51"/>
      <c r="O14" s="54"/>
      <c r="P14" s="51"/>
      <c r="Q14" s="51"/>
      <c r="R14" s="51"/>
      <c r="S14" s="51"/>
      <c r="T14" s="51"/>
    </row>
    <row r="15" spans="1:23" ht="15" x14ac:dyDescent="0.25">
      <c r="C15" s="54"/>
      <c r="D15" s="51"/>
      <c r="E15" s="153"/>
      <c r="F15" s="153"/>
      <c r="G15" s="153"/>
      <c r="H15" s="51"/>
      <c r="I15" s="54"/>
      <c r="J15" s="51"/>
      <c r="K15" s="51"/>
      <c r="L15" s="51"/>
      <c r="M15" s="51"/>
      <c r="N15" s="51"/>
      <c r="O15" s="54"/>
      <c r="P15" s="51"/>
      <c r="Q15" s="51"/>
      <c r="R15" s="51"/>
      <c r="S15" s="51"/>
      <c r="T15" s="51"/>
      <c r="W15"/>
    </row>
    <row r="16" spans="1:23" x14ac:dyDescent="0.2">
      <c r="A16" s="151"/>
      <c r="B16" s="151"/>
      <c r="C16" s="54"/>
      <c r="D16" s="51"/>
      <c r="E16" s="153"/>
      <c r="F16" s="153"/>
      <c r="G16" s="153"/>
      <c r="H16" s="51"/>
      <c r="I16" s="54"/>
      <c r="J16" s="160" t="s">
        <v>35</v>
      </c>
      <c r="K16" s="160"/>
      <c r="L16" s="51"/>
      <c r="M16" s="160" t="s">
        <v>36</v>
      </c>
      <c r="N16" s="160"/>
      <c r="O16" s="54"/>
      <c r="P16" s="51"/>
      <c r="Q16" s="51"/>
      <c r="R16" s="51"/>
      <c r="S16" s="51"/>
      <c r="T16" s="51"/>
    </row>
    <row r="17" spans="1:20" ht="30" customHeight="1" x14ac:dyDescent="0.2">
      <c r="A17" s="151"/>
      <c r="B17" s="151"/>
      <c r="C17" s="54"/>
      <c r="D17" s="51"/>
      <c r="E17" s="153"/>
      <c r="F17" s="153"/>
      <c r="G17" s="153"/>
      <c r="H17" s="51"/>
      <c r="I17" s="54"/>
      <c r="J17" s="159">
        <f>('My Configuration'!C10)</f>
        <v>15</v>
      </c>
      <c r="K17" s="159"/>
      <c r="L17" s="81" t="s">
        <v>60</v>
      </c>
      <c r="M17" s="164">
        <f>('My Configuration'!C17)</f>
        <v>50</v>
      </c>
      <c r="N17" s="164"/>
      <c r="O17" s="54"/>
      <c r="P17" s="51"/>
      <c r="Q17" s="51"/>
      <c r="R17" s="51"/>
      <c r="S17" s="51"/>
      <c r="T17" s="51"/>
    </row>
    <row r="18" spans="1:20" x14ac:dyDescent="0.2">
      <c r="A18" s="155" t="s">
        <v>52</v>
      </c>
      <c r="B18" s="155"/>
      <c r="C18" s="54"/>
      <c r="D18" s="51"/>
      <c r="E18" s="51"/>
      <c r="F18" s="51"/>
      <c r="G18" s="51"/>
      <c r="H18" s="51"/>
      <c r="I18" s="54"/>
      <c r="J18" s="163"/>
      <c r="K18" s="163"/>
      <c r="L18" s="163"/>
      <c r="M18" s="163"/>
      <c r="N18" s="163"/>
      <c r="O18" s="54"/>
      <c r="P18" s="51"/>
      <c r="Q18" s="51"/>
      <c r="R18" s="51"/>
      <c r="S18" s="51"/>
      <c r="T18" s="51"/>
    </row>
    <row r="19" spans="1:20" x14ac:dyDescent="0.2">
      <c r="A19" s="155"/>
      <c r="B19" s="155"/>
      <c r="C19" s="54"/>
      <c r="D19" s="51"/>
      <c r="E19" s="51"/>
      <c r="F19" s="51"/>
      <c r="G19" s="51"/>
      <c r="H19" s="51"/>
      <c r="I19" s="54"/>
      <c r="J19" s="162" t="s">
        <v>61</v>
      </c>
      <c r="K19" s="162"/>
      <c r="L19" s="162"/>
      <c r="M19" s="162"/>
      <c r="N19" s="162"/>
      <c r="O19" s="54"/>
      <c r="P19" s="51"/>
      <c r="Q19" s="51"/>
      <c r="R19" s="51"/>
      <c r="S19" s="51"/>
      <c r="T19" s="51"/>
    </row>
    <row r="20" spans="1:20" x14ac:dyDescent="0.2">
      <c r="A20" s="6"/>
      <c r="B20" s="6"/>
      <c r="C20" s="54"/>
      <c r="D20" s="54"/>
      <c r="E20" s="54"/>
      <c r="F20" s="54"/>
      <c r="G20" s="54"/>
      <c r="H20" s="54"/>
      <c r="I20" s="54"/>
      <c r="J20" s="54"/>
      <c r="K20" s="54"/>
      <c r="L20" s="54"/>
      <c r="M20" s="54"/>
      <c r="N20" s="54"/>
      <c r="O20" s="54"/>
      <c r="P20" s="54"/>
      <c r="Q20" s="54"/>
      <c r="R20" s="54"/>
      <c r="S20" s="54"/>
      <c r="T20" s="54"/>
    </row>
    <row r="21" spans="1:20" x14ac:dyDescent="0.2">
      <c r="A21" s="6"/>
      <c r="B21" s="6"/>
      <c r="C21" s="54"/>
      <c r="D21" s="54"/>
      <c r="E21" s="54"/>
      <c r="F21" s="54"/>
      <c r="G21" s="54"/>
      <c r="H21" s="54"/>
      <c r="I21" s="54"/>
      <c r="J21" s="54"/>
      <c r="K21" s="54"/>
      <c r="L21" s="54"/>
      <c r="M21" s="54"/>
      <c r="N21" s="54"/>
      <c r="O21" s="54"/>
      <c r="P21" s="54"/>
      <c r="Q21" s="54"/>
      <c r="R21" s="54"/>
      <c r="S21" s="54"/>
      <c r="T21" s="54"/>
    </row>
    <row r="22" spans="1:20" x14ac:dyDescent="0.2">
      <c r="A22" s="156"/>
      <c r="B22" s="157"/>
      <c r="C22" s="54"/>
      <c r="D22" s="54"/>
      <c r="E22" s="54"/>
      <c r="F22" s="54"/>
      <c r="G22" s="54"/>
      <c r="H22" s="54"/>
      <c r="I22" s="54"/>
      <c r="J22" s="54"/>
      <c r="K22" s="54"/>
      <c r="L22" s="54"/>
      <c r="M22" s="54"/>
      <c r="N22" s="54"/>
      <c r="O22" s="54"/>
      <c r="P22" s="54"/>
      <c r="Q22" s="54"/>
      <c r="R22" s="54"/>
      <c r="S22" s="54"/>
      <c r="T22" s="54"/>
    </row>
    <row r="23" spans="1:20" ht="18" x14ac:dyDescent="0.25">
      <c r="A23" s="157"/>
      <c r="B23" s="157"/>
      <c r="C23" s="54"/>
      <c r="D23" s="154" t="s">
        <v>38</v>
      </c>
      <c r="E23" s="154"/>
      <c r="F23" s="154"/>
      <c r="G23" s="154"/>
      <c r="H23" s="54"/>
      <c r="I23" s="54"/>
      <c r="J23" s="54"/>
      <c r="K23" s="54"/>
      <c r="L23" s="54"/>
      <c r="M23" s="54"/>
      <c r="N23" s="54"/>
      <c r="O23" s="54"/>
      <c r="P23" s="54"/>
      <c r="Q23" s="54"/>
      <c r="R23" s="54"/>
      <c r="S23" s="54"/>
      <c r="T23" s="54"/>
    </row>
    <row r="24" spans="1:20" x14ac:dyDescent="0.2">
      <c r="A24" s="157"/>
      <c r="B24" s="157"/>
      <c r="C24" s="54"/>
      <c r="D24" s="54"/>
      <c r="E24" s="54"/>
      <c r="F24" s="54"/>
      <c r="G24" s="54"/>
      <c r="H24" s="54"/>
      <c r="I24" s="54"/>
      <c r="J24" s="54"/>
      <c r="K24" s="54"/>
      <c r="L24" s="54"/>
      <c r="M24" s="54"/>
      <c r="N24" s="54"/>
      <c r="O24" s="54"/>
      <c r="P24" s="54"/>
      <c r="Q24" s="54"/>
      <c r="R24" s="54"/>
      <c r="S24" s="54"/>
      <c r="T24" s="54"/>
    </row>
    <row r="25" spans="1:20" x14ac:dyDescent="0.2">
      <c r="A25" s="158" t="s">
        <v>53</v>
      </c>
      <c r="B25" s="158"/>
      <c r="C25" s="54"/>
      <c r="D25" s="51"/>
      <c r="E25" s="51"/>
      <c r="F25" s="51"/>
      <c r="G25" s="51"/>
      <c r="H25" s="51"/>
      <c r="I25" s="54"/>
      <c r="J25" s="51"/>
      <c r="K25" s="51"/>
      <c r="L25" s="51"/>
      <c r="M25" s="51"/>
      <c r="N25" s="51"/>
      <c r="O25" s="54"/>
      <c r="P25" s="51"/>
      <c r="Q25" s="51"/>
      <c r="R25" s="51"/>
      <c r="S25" s="51"/>
      <c r="T25" s="51"/>
    </row>
    <row r="26" spans="1:20" x14ac:dyDescent="0.2">
      <c r="A26" s="158"/>
      <c r="B26" s="158"/>
      <c r="C26" s="54"/>
      <c r="D26" s="51"/>
      <c r="E26" s="143" t="s">
        <v>41</v>
      </c>
      <c r="F26" s="143"/>
      <c r="G26" s="143"/>
      <c r="H26" s="51"/>
      <c r="I26" s="54"/>
      <c r="J26" s="51"/>
      <c r="K26" s="143" t="s">
        <v>39</v>
      </c>
      <c r="L26" s="143"/>
      <c r="M26" s="143"/>
      <c r="N26" s="51"/>
      <c r="O26" s="54"/>
      <c r="P26" s="51"/>
      <c r="Q26" s="143" t="s">
        <v>40</v>
      </c>
      <c r="R26" s="143"/>
      <c r="S26" s="143"/>
      <c r="T26" s="51"/>
    </row>
    <row r="27" spans="1:20" x14ac:dyDescent="0.2">
      <c r="C27" s="54"/>
      <c r="D27" s="51"/>
      <c r="E27" s="143"/>
      <c r="F27" s="143"/>
      <c r="G27" s="143"/>
      <c r="H27" s="51"/>
      <c r="I27" s="54"/>
      <c r="J27" s="51"/>
      <c r="K27" s="143"/>
      <c r="L27" s="143"/>
      <c r="M27" s="143"/>
      <c r="N27" s="51"/>
      <c r="O27" s="54"/>
      <c r="P27" s="51"/>
      <c r="Q27" s="143"/>
      <c r="R27" s="143"/>
      <c r="S27" s="143"/>
      <c r="T27" s="51"/>
    </row>
    <row r="28" spans="1:20" x14ac:dyDescent="0.2">
      <c r="C28" s="54"/>
      <c r="D28" s="51"/>
      <c r="E28" s="51"/>
      <c r="F28" s="51"/>
      <c r="G28" s="51"/>
      <c r="H28" s="51"/>
      <c r="I28" s="54"/>
      <c r="J28" s="51"/>
      <c r="K28" s="51"/>
      <c r="L28" s="51"/>
      <c r="M28" s="51"/>
      <c r="N28" s="51"/>
      <c r="O28" s="54"/>
      <c r="P28" s="51"/>
      <c r="Q28" s="51"/>
      <c r="R28" s="51"/>
      <c r="S28" s="51"/>
      <c r="T28" s="51"/>
    </row>
    <row r="29" spans="1:20" x14ac:dyDescent="0.2">
      <c r="C29" s="54"/>
      <c r="D29" s="51"/>
      <c r="E29" s="152">
        <f>('My Configuration'!AG13)</f>
        <v>1102500.0000000002</v>
      </c>
      <c r="F29" s="152"/>
      <c r="G29" s="152"/>
      <c r="H29" s="51"/>
      <c r="I29" s="54"/>
      <c r="J29" s="51"/>
      <c r="K29" s="144">
        <f>('My Configuration'!AG18)</f>
        <v>551347.20000000007</v>
      </c>
      <c r="L29" s="145"/>
      <c r="M29" s="145"/>
      <c r="N29" s="51"/>
      <c r="O29" s="54"/>
      <c r="P29" s="51"/>
      <c r="Q29" s="144">
        <f>('My Configuration'!AG19)</f>
        <v>771847.20000000007</v>
      </c>
      <c r="R29" s="145"/>
      <c r="S29" s="145"/>
      <c r="T29" s="51"/>
    </row>
    <row r="30" spans="1:20" x14ac:dyDescent="0.2">
      <c r="C30" s="54"/>
      <c r="D30" s="51"/>
      <c r="E30" s="152"/>
      <c r="F30" s="152"/>
      <c r="G30" s="152"/>
      <c r="H30" s="51"/>
      <c r="I30" s="54"/>
      <c r="J30" s="51"/>
      <c r="K30" s="145"/>
      <c r="L30" s="145"/>
      <c r="M30" s="145"/>
      <c r="N30" s="51"/>
      <c r="O30" s="54"/>
      <c r="P30" s="51"/>
      <c r="Q30" s="145"/>
      <c r="R30" s="145"/>
      <c r="S30" s="145"/>
      <c r="T30" s="51"/>
    </row>
    <row r="31" spans="1:20" ht="19.5" x14ac:dyDescent="0.25">
      <c r="C31" s="54"/>
      <c r="D31" s="146" t="s">
        <v>42</v>
      </c>
      <c r="E31" s="152"/>
      <c r="F31" s="152"/>
      <c r="G31" s="152"/>
      <c r="H31" s="56"/>
      <c r="I31" s="54"/>
      <c r="J31" s="146" t="s">
        <v>42</v>
      </c>
      <c r="K31" s="145"/>
      <c r="L31" s="145"/>
      <c r="M31" s="145"/>
      <c r="N31" s="51"/>
      <c r="O31" s="54"/>
      <c r="P31" s="146" t="s">
        <v>42</v>
      </c>
      <c r="Q31" s="145"/>
      <c r="R31" s="145"/>
      <c r="S31" s="145"/>
      <c r="T31" s="51"/>
    </row>
    <row r="32" spans="1:20" x14ac:dyDescent="0.2">
      <c r="C32" s="54"/>
      <c r="D32" s="146"/>
      <c r="E32" s="152"/>
      <c r="F32" s="152"/>
      <c r="G32" s="152"/>
      <c r="H32" s="51"/>
      <c r="I32" s="54"/>
      <c r="J32" s="146"/>
      <c r="K32" s="145"/>
      <c r="L32" s="145"/>
      <c r="M32" s="145"/>
      <c r="N32" s="51"/>
      <c r="O32" s="54"/>
      <c r="P32" s="146"/>
      <c r="Q32" s="145"/>
      <c r="R32" s="145"/>
      <c r="S32" s="145"/>
      <c r="T32" s="51"/>
    </row>
    <row r="33" spans="3:20" x14ac:dyDescent="0.2">
      <c r="C33" s="54"/>
      <c r="D33" s="146"/>
      <c r="E33" s="152"/>
      <c r="F33" s="152"/>
      <c r="G33" s="152"/>
      <c r="H33" s="51"/>
      <c r="I33" s="54"/>
      <c r="J33" s="146"/>
      <c r="K33" s="145"/>
      <c r="L33" s="145"/>
      <c r="M33" s="145"/>
      <c r="N33" s="51"/>
      <c r="O33" s="54"/>
      <c r="P33" s="146"/>
      <c r="Q33" s="145"/>
      <c r="R33" s="145"/>
      <c r="S33" s="145"/>
      <c r="T33" s="51"/>
    </row>
    <row r="34" spans="3:20" x14ac:dyDescent="0.2">
      <c r="C34" s="54"/>
      <c r="D34" s="51"/>
      <c r="E34" s="152"/>
      <c r="F34" s="152"/>
      <c r="G34" s="152"/>
      <c r="H34" s="51"/>
      <c r="I34" s="54"/>
      <c r="J34" s="51"/>
      <c r="K34" s="145"/>
      <c r="L34" s="145"/>
      <c r="M34" s="145"/>
      <c r="N34" s="51"/>
      <c r="O34" s="54"/>
      <c r="P34" s="51"/>
      <c r="Q34" s="145"/>
      <c r="R34" s="145"/>
      <c r="S34" s="145"/>
      <c r="T34" s="51"/>
    </row>
    <row r="35" spans="3:20" x14ac:dyDescent="0.2">
      <c r="C35" s="54"/>
      <c r="D35" s="51"/>
      <c r="E35" s="152"/>
      <c r="F35" s="152"/>
      <c r="G35" s="152"/>
      <c r="H35" s="51"/>
      <c r="I35" s="54"/>
      <c r="J35" s="51"/>
      <c r="K35" s="145"/>
      <c r="L35" s="145"/>
      <c r="M35" s="145"/>
      <c r="N35" s="51"/>
      <c r="O35" s="54"/>
      <c r="P35" s="51"/>
      <c r="Q35" s="145"/>
      <c r="R35" s="145"/>
      <c r="S35" s="145"/>
      <c r="T35" s="51"/>
    </row>
    <row r="36" spans="3:20" x14ac:dyDescent="0.2">
      <c r="C36" s="54"/>
      <c r="D36" s="51"/>
      <c r="E36" s="51"/>
      <c r="F36" s="51"/>
      <c r="G36" s="51"/>
      <c r="H36" s="51"/>
      <c r="I36" s="54"/>
      <c r="J36" s="51"/>
      <c r="K36" s="51"/>
      <c r="L36" s="51"/>
      <c r="M36" s="51"/>
      <c r="N36" s="51"/>
      <c r="O36" s="54"/>
      <c r="P36" s="51"/>
      <c r="Q36" s="51"/>
      <c r="R36" s="51"/>
      <c r="S36" s="51"/>
      <c r="T36" s="51"/>
    </row>
    <row r="37" spans="3:20" x14ac:dyDescent="0.2">
      <c r="C37" s="54"/>
      <c r="D37" s="51"/>
      <c r="E37" s="51"/>
      <c r="F37" s="51"/>
      <c r="G37" s="51"/>
      <c r="H37" s="51"/>
      <c r="I37" s="54"/>
      <c r="J37" s="51"/>
      <c r="K37" s="51"/>
      <c r="L37" s="51"/>
      <c r="M37" s="51"/>
      <c r="N37" s="51"/>
      <c r="O37" s="54"/>
      <c r="P37" s="51"/>
      <c r="Q37" s="51"/>
      <c r="R37" s="51"/>
      <c r="S37" s="51"/>
      <c r="T37" s="51"/>
    </row>
    <row r="38" spans="3:20" x14ac:dyDescent="0.2">
      <c r="C38" s="54"/>
      <c r="D38" s="54"/>
      <c r="E38" s="54"/>
      <c r="F38" s="54"/>
      <c r="G38" s="54"/>
      <c r="H38" s="54"/>
      <c r="I38" s="54"/>
      <c r="J38" s="54"/>
      <c r="K38" s="54"/>
      <c r="L38" s="54"/>
      <c r="M38" s="54"/>
      <c r="N38" s="54"/>
      <c r="O38" s="54"/>
      <c r="P38" s="54"/>
      <c r="Q38" s="54"/>
      <c r="R38" s="54"/>
      <c r="S38" s="54"/>
      <c r="T38" s="54"/>
    </row>
    <row r="39" spans="3:20" x14ac:dyDescent="0.2">
      <c r="C39" s="54"/>
      <c r="D39" s="54"/>
      <c r="E39" s="54"/>
      <c r="F39" s="54"/>
      <c r="G39" s="54"/>
      <c r="H39" s="54"/>
      <c r="I39" s="54"/>
      <c r="J39" s="54"/>
      <c r="K39" s="54"/>
      <c r="L39" s="54"/>
      <c r="M39" s="54"/>
      <c r="N39" s="54"/>
      <c r="O39" s="54"/>
      <c r="P39" s="54"/>
      <c r="Q39" s="54"/>
      <c r="R39" s="54"/>
      <c r="S39" s="54"/>
      <c r="T39" s="54"/>
    </row>
    <row r="40" spans="3:20" x14ac:dyDescent="0.2">
      <c r="C40" s="54"/>
      <c r="D40" s="54"/>
      <c r="E40" s="54"/>
      <c r="F40" s="54"/>
      <c r="G40" s="54"/>
      <c r="H40" s="54"/>
      <c r="I40" s="54"/>
      <c r="J40" s="54"/>
      <c r="K40" s="54"/>
      <c r="L40" s="54"/>
      <c r="M40" s="54"/>
      <c r="N40" s="54"/>
      <c r="O40" s="54"/>
      <c r="P40" s="54"/>
      <c r="Q40" s="54"/>
      <c r="R40" s="54"/>
      <c r="S40" s="54"/>
      <c r="T40" s="54"/>
    </row>
    <row r="41" spans="3:20" x14ac:dyDescent="0.2">
      <c r="C41" s="54"/>
      <c r="D41" s="54"/>
      <c r="E41" s="54"/>
      <c r="F41" s="54"/>
      <c r="G41" s="54"/>
      <c r="H41" s="54"/>
      <c r="I41" s="54"/>
      <c r="J41" s="54"/>
      <c r="K41" s="54"/>
      <c r="L41" s="54"/>
      <c r="M41" s="54"/>
      <c r="N41" s="54"/>
      <c r="O41" s="54"/>
      <c r="P41" s="54"/>
      <c r="Q41" s="54"/>
      <c r="R41" s="54"/>
      <c r="S41" s="54"/>
      <c r="T41" s="54"/>
    </row>
  </sheetData>
  <sheetProtection algorithmName="SHA-512" hashValue="WrE3mvmR16xsR3UkYB+v1IOFySu+kJ1i742GTlc7qfM5jYZaQ/kQNNdpsjzJTzRf24eMCSrOJMBXL5vvhY1uaA==" saltValue="EGIdQXfq80SJ2TQGGpzlqQ==" spinCount="100000" sheet="1" objects="1" scenarios="1"/>
  <mergeCells count="32">
    <mergeCell ref="J19:N19"/>
    <mergeCell ref="K26:M27"/>
    <mergeCell ref="Q26:S27"/>
    <mergeCell ref="J18:N18"/>
    <mergeCell ref="M17:N17"/>
    <mergeCell ref="P9:T9"/>
    <mergeCell ref="J17:K17"/>
    <mergeCell ref="M16:N16"/>
    <mergeCell ref="J16:K16"/>
    <mergeCell ref="K11:M14"/>
    <mergeCell ref="A7:B7"/>
    <mergeCell ref="A10:B12"/>
    <mergeCell ref="A13:B14"/>
    <mergeCell ref="A16:B17"/>
    <mergeCell ref="E29:G35"/>
    <mergeCell ref="E12:G17"/>
    <mergeCell ref="D23:G23"/>
    <mergeCell ref="E26:G27"/>
    <mergeCell ref="A18:B19"/>
    <mergeCell ref="A22:B24"/>
    <mergeCell ref="A25:B26"/>
    <mergeCell ref="K29:M35"/>
    <mergeCell ref="Q29:S35"/>
    <mergeCell ref="D31:D33"/>
    <mergeCell ref="J31:J33"/>
    <mergeCell ref="P31:P33"/>
    <mergeCell ref="I2:J2"/>
    <mergeCell ref="K2:L2"/>
    <mergeCell ref="M2:N2"/>
    <mergeCell ref="D6:G6"/>
    <mergeCell ref="E9:G9"/>
    <mergeCell ref="K9:M9"/>
  </mergeCells>
  <hyperlinks>
    <hyperlink ref="K2:L2" location="Assumptions!A1" display="Assumptions" xr:uid="{2B9C24D6-078D-4AB3-BB0B-5E89F4D55C29}"/>
    <hyperlink ref="A13:B14" location="'My Dashboard'!A1" display="Dashboard" xr:uid="{CE6674BC-7924-4FA5-8397-A1EC9E3EAA82}"/>
    <hyperlink ref="A18:B19" location="'My Dashboard'!D6" display="AUTOMATION" xr:uid="{B005A3B0-1E08-4F26-A383-815EEADE56D7}"/>
    <hyperlink ref="A25:B26" location="'My Dashboard'!D23" display="SAVINGS" xr:uid="{2E4A7153-1442-43C7-BA91-97F14EDE611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3BEA7-A6CF-4AB6-B2D3-10A73897A1A4}">
  <dimension ref="C5:T29"/>
  <sheetViews>
    <sheetView topLeftCell="A4" zoomScale="85" zoomScaleNormal="85" workbookViewId="0">
      <selection activeCell="V18" sqref="V18"/>
    </sheetView>
  </sheetViews>
  <sheetFormatPr defaultRowHeight="15" x14ac:dyDescent="0.25"/>
  <cols>
    <col min="1" max="16384" width="9.140625" style="225"/>
  </cols>
  <sheetData>
    <row r="5" spans="3:20" x14ac:dyDescent="0.25">
      <c r="C5" s="227" t="s">
        <v>92</v>
      </c>
      <c r="D5" s="228"/>
      <c r="E5" s="228"/>
      <c r="F5" s="228"/>
      <c r="G5" s="228"/>
      <c r="H5" s="228"/>
      <c r="I5" s="228"/>
      <c r="J5" s="228"/>
      <c r="K5" s="228"/>
      <c r="L5" s="228"/>
      <c r="M5" s="228"/>
      <c r="N5" s="228"/>
      <c r="O5" s="228"/>
      <c r="P5" s="228"/>
      <c r="Q5" s="228"/>
      <c r="R5" s="228"/>
      <c r="S5" s="228"/>
      <c r="T5" s="228"/>
    </row>
    <row r="6" spans="3:20" x14ac:dyDescent="0.25">
      <c r="C6" s="228"/>
      <c r="D6" s="228"/>
      <c r="E6" s="228"/>
      <c r="F6" s="228"/>
      <c r="G6" s="228"/>
      <c r="H6" s="228"/>
      <c r="I6" s="228"/>
      <c r="J6" s="228"/>
      <c r="K6" s="228"/>
      <c r="L6" s="228"/>
      <c r="M6" s="228"/>
      <c r="N6" s="228"/>
      <c r="O6" s="228"/>
      <c r="P6" s="228"/>
      <c r="Q6" s="228"/>
      <c r="R6" s="228"/>
      <c r="S6" s="228"/>
      <c r="T6" s="228"/>
    </row>
    <row r="8" spans="3:20" x14ac:dyDescent="0.25">
      <c r="C8" s="226" t="s">
        <v>91</v>
      </c>
      <c r="D8" s="226"/>
      <c r="E8" s="226"/>
      <c r="F8" s="226"/>
      <c r="G8" s="226"/>
      <c r="H8" s="226"/>
      <c r="I8" s="226"/>
      <c r="J8" s="226"/>
      <c r="K8" s="226"/>
      <c r="L8" s="226"/>
      <c r="M8" s="226"/>
      <c r="N8" s="226"/>
      <c r="O8" s="226"/>
      <c r="P8" s="226"/>
      <c r="Q8" s="226"/>
      <c r="R8" s="226"/>
      <c r="S8" s="226"/>
      <c r="T8" s="226"/>
    </row>
    <row r="9" spans="3:20" x14ac:dyDescent="0.25">
      <c r="C9" s="226"/>
      <c r="D9" s="226"/>
      <c r="E9" s="226"/>
      <c r="F9" s="226"/>
      <c r="G9" s="226"/>
      <c r="H9" s="226"/>
      <c r="I9" s="226"/>
      <c r="J9" s="226"/>
      <c r="K9" s="226"/>
      <c r="L9" s="226"/>
      <c r="M9" s="226"/>
      <c r="N9" s="226"/>
      <c r="O9" s="226"/>
      <c r="P9" s="226"/>
      <c r="Q9" s="226"/>
      <c r="R9" s="226"/>
      <c r="S9" s="226"/>
      <c r="T9" s="226"/>
    </row>
    <row r="10" spans="3:20" x14ac:dyDescent="0.25">
      <c r="C10" s="226"/>
      <c r="D10" s="226"/>
      <c r="E10" s="226"/>
      <c r="F10" s="226"/>
      <c r="G10" s="226"/>
      <c r="H10" s="226"/>
      <c r="I10" s="226"/>
      <c r="J10" s="226"/>
      <c r="K10" s="226"/>
      <c r="L10" s="226"/>
      <c r="M10" s="226"/>
      <c r="N10" s="226"/>
      <c r="O10" s="226"/>
      <c r="P10" s="226"/>
      <c r="Q10" s="226"/>
      <c r="R10" s="226"/>
      <c r="S10" s="226"/>
      <c r="T10" s="226"/>
    </row>
    <row r="11" spans="3:20" x14ac:dyDescent="0.25">
      <c r="C11" s="226"/>
      <c r="D11" s="226"/>
      <c r="E11" s="226"/>
      <c r="F11" s="226"/>
      <c r="G11" s="226"/>
      <c r="H11" s="226"/>
      <c r="I11" s="226"/>
      <c r="J11" s="226"/>
      <c r="K11" s="226"/>
      <c r="L11" s="226"/>
      <c r="M11" s="226"/>
      <c r="N11" s="226"/>
      <c r="O11" s="226"/>
      <c r="P11" s="226"/>
      <c r="Q11" s="226"/>
      <c r="R11" s="226"/>
      <c r="S11" s="226"/>
      <c r="T11" s="226"/>
    </row>
    <row r="12" spans="3:20" x14ac:dyDescent="0.25">
      <c r="C12" s="226"/>
      <c r="D12" s="226"/>
      <c r="E12" s="226"/>
      <c r="F12" s="226"/>
      <c r="G12" s="226"/>
      <c r="H12" s="226"/>
      <c r="I12" s="226"/>
      <c r="J12" s="226"/>
      <c r="K12" s="226"/>
      <c r="L12" s="226"/>
      <c r="M12" s="226"/>
      <c r="N12" s="226"/>
      <c r="O12" s="226"/>
      <c r="P12" s="226"/>
      <c r="Q12" s="226"/>
      <c r="R12" s="226"/>
      <c r="S12" s="226"/>
      <c r="T12" s="226"/>
    </row>
    <row r="13" spans="3:20" x14ac:dyDescent="0.25">
      <c r="C13" s="226"/>
      <c r="D13" s="226"/>
      <c r="E13" s="226"/>
      <c r="F13" s="226"/>
      <c r="G13" s="226"/>
      <c r="H13" s="226"/>
      <c r="I13" s="226"/>
      <c r="J13" s="226"/>
      <c r="K13" s="226"/>
      <c r="L13" s="226"/>
      <c r="M13" s="226"/>
      <c r="N13" s="226"/>
      <c r="O13" s="226"/>
      <c r="P13" s="226"/>
      <c r="Q13" s="226"/>
      <c r="R13" s="226"/>
      <c r="S13" s="226"/>
      <c r="T13" s="226"/>
    </row>
    <row r="14" spans="3:20" x14ac:dyDescent="0.25">
      <c r="C14" s="226"/>
      <c r="D14" s="226"/>
      <c r="E14" s="226"/>
      <c r="F14" s="226"/>
      <c r="G14" s="226"/>
      <c r="H14" s="226"/>
      <c r="I14" s="226"/>
      <c r="J14" s="226"/>
      <c r="K14" s="226"/>
      <c r="L14" s="226"/>
      <c r="M14" s="226"/>
      <c r="N14" s="226"/>
      <c r="O14" s="226"/>
      <c r="P14" s="226"/>
      <c r="Q14" s="226"/>
      <c r="R14" s="226"/>
      <c r="S14" s="226"/>
      <c r="T14" s="226"/>
    </row>
    <row r="15" spans="3:20" x14ac:dyDescent="0.25">
      <c r="C15" s="226"/>
      <c r="D15" s="226"/>
      <c r="E15" s="226"/>
      <c r="F15" s="226"/>
      <c r="G15" s="226"/>
      <c r="H15" s="226"/>
      <c r="I15" s="226"/>
      <c r="J15" s="226"/>
      <c r="K15" s="226"/>
      <c r="L15" s="226"/>
      <c r="M15" s="226"/>
      <c r="N15" s="226"/>
      <c r="O15" s="226"/>
      <c r="P15" s="226"/>
      <c r="Q15" s="226"/>
      <c r="R15" s="226"/>
      <c r="S15" s="226"/>
      <c r="T15" s="226"/>
    </row>
    <row r="16" spans="3:20" x14ac:dyDescent="0.25">
      <c r="C16" s="226"/>
      <c r="D16" s="226"/>
      <c r="E16" s="226"/>
      <c r="F16" s="226"/>
      <c r="G16" s="226"/>
      <c r="H16" s="226"/>
      <c r="I16" s="226"/>
      <c r="J16" s="226"/>
      <c r="K16" s="226"/>
      <c r="L16" s="226"/>
      <c r="M16" s="226"/>
      <c r="N16" s="226"/>
      <c r="O16" s="226"/>
      <c r="P16" s="226"/>
      <c r="Q16" s="226"/>
      <c r="R16" s="226"/>
      <c r="S16" s="226"/>
      <c r="T16" s="226"/>
    </row>
    <row r="17" spans="3:20" x14ac:dyDescent="0.25">
      <c r="C17" s="226"/>
      <c r="D17" s="226"/>
      <c r="E17" s="226"/>
      <c r="F17" s="226"/>
      <c r="G17" s="226"/>
      <c r="H17" s="226"/>
      <c r="I17" s="226"/>
      <c r="J17" s="226"/>
      <c r="K17" s="226"/>
      <c r="L17" s="226"/>
      <c r="M17" s="226"/>
      <c r="N17" s="226"/>
      <c r="O17" s="226"/>
      <c r="P17" s="226"/>
      <c r="Q17" s="226"/>
      <c r="R17" s="226"/>
      <c r="S17" s="226"/>
      <c r="T17" s="226"/>
    </row>
    <row r="18" spans="3:20" x14ac:dyDescent="0.25">
      <c r="C18" s="226"/>
      <c r="D18" s="226"/>
      <c r="E18" s="226"/>
      <c r="F18" s="226"/>
      <c r="G18" s="226"/>
      <c r="H18" s="226"/>
      <c r="I18" s="226"/>
      <c r="J18" s="226"/>
      <c r="K18" s="226"/>
      <c r="L18" s="226"/>
      <c r="M18" s="226"/>
      <c r="N18" s="226"/>
      <c r="O18" s="226"/>
      <c r="P18" s="226"/>
      <c r="Q18" s="226"/>
      <c r="R18" s="226"/>
      <c r="S18" s="226"/>
      <c r="T18" s="226"/>
    </row>
    <row r="19" spans="3:20" x14ac:dyDescent="0.25">
      <c r="C19" s="226"/>
      <c r="D19" s="226"/>
      <c r="E19" s="226"/>
      <c r="F19" s="226"/>
      <c r="G19" s="226"/>
      <c r="H19" s="226"/>
      <c r="I19" s="226"/>
      <c r="J19" s="226"/>
      <c r="K19" s="226"/>
      <c r="L19" s="226"/>
      <c r="M19" s="226"/>
      <c r="N19" s="226"/>
      <c r="O19" s="226"/>
      <c r="P19" s="226"/>
      <c r="Q19" s="226"/>
      <c r="R19" s="226"/>
      <c r="S19" s="226"/>
      <c r="T19" s="226"/>
    </row>
    <row r="20" spans="3:20" x14ac:dyDescent="0.25">
      <c r="C20" s="226"/>
      <c r="D20" s="226"/>
      <c r="E20" s="226"/>
      <c r="F20" s="226"/>
      <c r="G20" s="226"/>
      <c r="H20" s="226"/>
      <c r="I20" s="226"/>
      <c r="J20" s="226"/>
      <c r="K20" s="226"/>
      <c r="L20" s="226"/>
      <c r="M20" s="226"/>
      <c r="N20" s="226"/>
      <c r="O20" s="226"/>
      <c r="P20" s="226"/>
      <c r="Q20" s="226"/>
      <c r="R20" s="226"/>
      <c r="S20" s="226"/>
      <c r="T20" s="226"/>
    </row>
    <row r="21" spans="3:20" x14ac:dyDescent="0.25">
      <c r="C21" s="226"/>
      <c r="D21" s="226"/>
      <c r="E21" s="226"/>
      <c r="F21" s="226"/>
      <c r="G21" s="226"/>
      <c r="H21" s="226"/>
      <c r="I21" s="226"/>
      <c r="J21" s="226"/>
      <c r="K21" s="226"/>
      <c r="L21" s="226"/>
      <c r="M21" s="226"/>
      <c r="N21" s="226"/>
      <c r="O21" s="226"/>
      <c r="P21" s="226"/>
      <c r="Q21" s="226"/>
      <c r="R21" s="226"/>
      <c r="S21" s="226"/>
      <c r="T21" s="226"/>
    </row>
    <row r="22" spans="3:20" x14ac:dyDescent="0.25">
      <c r="C22" s="226"/>
      <c r="D22" s="226"/>
      <c r="E22" s="226"/>
      <c r="F22" s="226"/>
      <c r="G22" s="226"/>
      <c r="H22" s="226"/>
      <c r="I22" s="226"/>
      <c r="J22" s="226"/>
      <c r="K22" s="226"/>
      <c r="L22" s="226"/>
      <c r="M22" s="226"/>
      <c r="N22" s="226"/>
      <c r="O22" s="226"/>
      <c r="P22" s="226"/>
      <c r="Q22" s="226"/>
      <c r="R22" s="226"/>
      <c r="S22" s="226"/>
      <c r="T22" s="226"/>
    </row>
    <row r="23" spans="3:20" x14ac:dyDescent="0.25">
      <c r="C23" s="226"/>
      <c r="D23" s="226"/>
      <c r="E23" s="226"/>
      <c r="F23" s="226"/>
      <c r="G23" s="226"/>
      <c r="H23" s="226"/>
      <c r="I23" s="226"/>
      <c r="J23" s="226"/>
      <c r="K23" s="226"/>
      <c r="L23" s="226"/>
      <c r="M23" s="226"/>
      <c r="N23" s="226"/>
      <c r="O23" s="226"/>
      <c r="P23" s="226"/>
      <c r="Q23" s="226"/>
      <c r="R23" s="226"/>
      <c r="S23" s="226"/>
      <c r="T23" s="226"/>
    </row>
    <row r="24" spans="3:20" x14ac:dyDescent="0.25">
      <c r="C24" s="226"/>
      <c r="D24" s="226"/>
      <c r="E24" s="226"/>
      <c r="F24" s="226"/>
      <c r="G24" s="226"/>
      <c r="H24" s="226"/>
      <c r="I24" s="226"/>
      <c r="J24" s="226"/>
      <c r="K24" s="226"/>
      <c r="L24" s="226"/>
      <c r="M24" s="226"/>
      <c r="N24" s="226"/>
      <c r="O24" s="226"/>
      <c r="P24" s="226"/>
      <c r="Q24" s="226"/>
      <c r="R24" s="226"/>
      <c r="S24" s="226"/>
      <c r="T24" s="226"/>
    </row>
    <row r="25" spans="3:20" x14ac:dyDescent="0.25">
      <c r="C25" s="226"/>
      <c r="D25" s="226"/>
      <c r="E25" s="226"/>
      <c r="F25" s="226"/>
      <c r="G25" s="226"/>
      <c r="H25" s="226"/>
      <c r="I25" s="226"/>
      <c r="J25" s="226"/>
      <c r="K25" s="226"/>
      <c r="L25" s="226"/>
      <c r="M25" s="226"/>
      <c r="N25" s="226"/>
      <c r="O25" s="226"/>
      <c r="P25" s="226"/>
      <c r="Q25" s="226"/>
      <c r="R25" s="226"/>
      <c r="S25" s="226"/>
      <c r="T25" s="226"/>
    </row>
    <row r="26" spans="3:20" x14ac:dyDescent="0.25">
      <c r="C26" s="226"/>
      <c r="D26" s="226"/>
      <c r="E26" s="226"/>
      <c r="F26" s="226"/>
      <c r="G26" s="226"/>
      <c r="H26" s="226"/>
      <c r="I26" s="226"/>
      <c r="J26" s="226"/>
      <c r="K26" s="226"/>
      <c r="L26" s="226"/>
      <c r="M26" s="226"/>
      <c r="N26" s="226"/>
      <c r="O26" s="226"/>
      <c r="P26" s="226"/>
      <c r="Q26" s="226"/>
      <c r="R26" s="226"/>
      <c r="S26" s="226"/>
      <c r="T26" s="226"/>
    </row>
    <row r="27" spans="3:20" x14ac:dyDescent="0.25">
      <c r="C27" s="226"/>
      <c r="D27" s="226"/>
      <c r="E27" s="226"/>
      <c r="F27" s="226"/>
      <c r="G27" s="226"/>
      <c r="H27" s="226"/>
      <c r="I27" s="226"/>
      <c r="J27" s="226"/>
      <c r="K27" s="226"/>
      <c r="L27" s="226"/>
      <c r="M27" s="226"/>
      <c r="N27" s="226"/>
      <c r="O27" s="226"/>
      <c r="P27" s="226"/>
      <c r="Q27" s="226"/>
      <c r="R27" s="226"/>
      <c r="S27" s="226"/>
      <c r="T27" s="226"/>
    </row>
    <row r="28" spans="3:20" x14ac:dyDescent="0.25">
      <c r="C28" s="226"/>
      <c r="D28" s="226"/>
      <c r="E28" s="226"/>
      <c r="F28" s="226"/>
      <c r="G28" s="226"/>
      <c r="H28" s="226"/>
      <c r="I28" s="226"/>
      <c r="J28" s="226"/>
      <c r="K28" s="226"/>
      <c r="L28" s="226"/>
      <c r="M28" s="226"/>
      <c r="N28" s="226"/>
      <c r="O28" s="226"/>
      <c r="P28" s="226"/>
      <c r="Q28" s="226"/>
      <c r="R28" s="226"/>
      <c r="S28" s="226"/>
      <c r="T28" s="226"/>
    </row>
    <row r="29" spans="3:20" x14ac:dyDescent="0.25">
      <c r="C29" s="226"/>
      <c r="D29" s="226"/>
      <c r="E29" s="226"/>
      <c r="F29" s="226"/>
      <c r="G29" s="226"/>
      <c r="H29" s="226"/>
      <c r="I29" s="226"/>
      <c r="J29" s="226"/>
      <c r="K29" s="226"/>
      <c r="L29" s="226"/>
      <c r="M29" s="226"/>
      <c r="N29" s="226"/>
      <c r="O29" s="226"/>
      <c r="P29" s="226"/>
      <c r="Q29" s="226"/>
      <c r="R29" s="226"/>
      <c r="S29" s="226"/>
      <c r="T29" s="226"/>
    </row>
  </sheetData>
  <mergeCells count="2">
    <mergeCell ref="C8:T29"/>
    <mergeCell ref="C5:T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1102-B1BC-43F5-BA4A-660D8F438039}">
  <dimension ref="B1:P25"/>
  <sheetViews>
    <sheetView showGridLines="0" showRowColHeaders="0" workbookViewId="0">
      <selection activeCell="H3" sqref="H3"/>
    </sheetView>
  </sheetViews>
  <sheetFormatPr defaultRowHeight="15" x14ac:dyDescent="0.25"/>
  <cols>
    <col min="2" max="2" width="9.140625" customWidth="1"/>
    <col min="3" max="3" width="11.85546875" customWidth="1"/>
    <col min="4" max="4" width="5" customWidth="1"/>
    <col min="7" max="7" width="12.5703125" bestFit="1" customWidth="1"/>
    <col min="12" max="12" width="12.5703125" bestFit="1" customWidth="1"/>
    <col min="13" max="13" width="12.7109375" bestFit="1" customWidth="1"/>
  </cols>
  <sheetData>
    <row r="1" spans="2:16" ht="15.75" thickBot="1" x14ac:dyDescent="0.3">
      <c r="K1" s="21"/>
      <c r="L1" s="21"/>
      <c r="M1" s="21"/>
      <c r="N1" s="21"/>
      <c r="O1" s="21"/>
    </row>
    <row r="2" spans="2:16" ht="15.75" thickBot="1" x14ac:dyDescent="0.3">
      <c r="G2" s="67" t="s">
        <v>50</v>
      </c>
      <c r="H2" s="72">
        <f>'My Dashboard'!$F$10</f>
        <v>0.63000000000000012</v>
      </c>
      <c r="I2" s="59">
        <v>0.01</v>
      </c>
      <c r="J2" s="66">
        <f>150%-SUM(H2:I2)</f>
        <v>0.85999999999999988</v>
      </c>
      <c r="K2" s="21"/>
      <c r="L2" s="68"/>
      <c r="M2" s="69"/>
      <c r="N2" s="70"/>
      <c r="O2" s="71"/>
      <c r="P2" s="26"/>
    </row>
    <row r="3" spans="2:16" x14ac:dyDescent="0.25">
      <c r="B3" s="65" t="s">
        <v>49</v>
      </c>
      <c r="C3" s="64" t="s">
        <v>48</v>
      </c>
      <c r="D3" s="59">
        <v>0.35</v>
      </c>
      <c r="K3" s="21"/>
      <c r="L3" s="21"/>
      <c r="M3" s="21"/>
      <c r="N3" s="21"/>
      <c r="O3" s="21"/>
    </row>
    <row r="4" spans="2:16" x14ac:dyDescent="0.25">
      <c r="B4" s="63" t="s">
        <v>47</v>
      </c>
      <c r="C4" s="62" t="s">
        <v>46</v>
      </c>
      <c r="D4" s="59">
        <v>0.35</v>
      </c>
      <c r="K4" s="21"/>
      <c r="L4" s="21"/>
      <c r="M4" s="21"/>
      <c r="N4" s="21"/>
      <c r="O4" s="21"/>
    </row>
    <row r="5" spans="2:16" ht="15.75" thickBot="1" x14ac:dyDescent="0.3">
      <c r="B5" s="61" t="s">
        <v>45</v>
      </c>
      <c r="C5" s="60" t="s">
        <v>44</v>
      </c>
      <c r="D5" s="59">
        <v>0.3</v>
      </c>
      <c r="K5" s="21"/>
      <c r="L5" s="21"/>
      <c r="M5" s="21"/>
      <c r="N5" s="21"/>
      <c r="O5" s="21"/>
    </row>
    <row r="6" spans="2:16" x14ac:dyDescent="0.25">
      <c r="B6" s="26" t="s">
        <v>43</v>
      </c>
      <c r="D6" s="59">
        <v>0.5</v>
      </c>
    </row>
    <row r="21" spans="3:5" x14ac:dyDescent="0.25">
      <c r="C21" s="204"/>
      <c r="D21" s="204"/>
      <c r="E21" s="204"/>
    </row>
    <row r="22" spans="3:5" ht="15.75" x14ac:dyDescent="0.25">
      <c r="C22" s="58"/>
      <c r="D22" s="57"/>
    </row>
    <row r="23" spans="3:5" ht="15.75" x14ac:dyDescent="0.25">
      <c r="C23" s="58"/>
      <c r="D23" s="57"/>
    </row>
    <row r="24" spans="3:5" ht="15.75" x14ac:dyDescent="0.25">
      <c r="C24" s="58"/>
      <c r="D24" s="57"/>
    </row>
    <row r="25" spans="3:5" ht="15.75" x14ac:dyDescent="0.25">
      <c r="C25" s="58"/>
      <c r="D25" s="57"/>
    </row>
  </sheetData>
  <sheetProtection algorithmName="SHA-512" hashValue="IBbdOEcxHSgReH5yPzDPFjcbwNT6xLHXypGmvIw5uMNbophJ8+hwRCUPbxL1kdOtcms0ucn3YgYVHRk0PLXxHQ==" saltValue="Ux0tt3kKr64Cc+JTRMUgfQ==" spinCount="100000" sheet="1" objects="1" scenarios="1"/>
  <mergeCells count="1">
    <mergeCell ref="C21:E2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Picklists &amp; Lookups</vt:lpstr>
      <vt:lpstr>Sheet5</vt:lpstr>
      <vt:lpstr>Assumptions</vt:lpstr>
      <vt:lpstr>Menu</vt:lpstr>
      <vt:lpstr>My Configuration</vt:lpstr>
      <vt:lpstr>My Dashboard</vt:lpstr>
      <vt:lpstr>About HighRadius</vt:lpstr>
      <vt:lpstr>RYG Dial Gauge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2019-07-17T14:56:53Z</dcterms:modified>
</cp:coreProperties>
</file>